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codeName="ThisWorkbook" defaultThemeVersion="166925"/>
  <mc:AlternateContent xmlns:mc="http://schemas.openxmlformats.org/markup-compatibility/2006">
    <mc:Choice Requires="x15">
      <x15ac:absPath xmlns:x15ac="http://schemas.microsoft.com/office/spreadsheetml/2010/11/ac" url="https://aprioritech-my.sharepoint.com/personal/kalbert_apriori_com/Documents/Desktop/work/releases/23.1.1/site_vars/further_revised/"/>
    </mc:Choice>
  </mc:AlternateContent>
  <xr:revisionPtr revIDLastSave="700" documentId="8_{0717A699-E271-4EC0-AD2F-9A0290827A40}" xr6:coauthVersionLast="47" xr6:coauthVersionMax="47" xr10:uidLastSave="{AD60E328-6C57-4A7B-8AF7-9F9F2B0540B1}"/>
  <bookViews>
    <workbookView xWindow="1950" yWindow="-12360" windowWidth="25245" windowHeight="10560" tabRatio="881" firstSheet="1" activeTab="1" xr2:uid="{589F5536-7CE2-46A5-8A5E-4EA665182423}"/>
  </bookViews>
  <sheets>
    <sheet name="CMVs" sheetId="37" state="hidden" r:id="rId1"/>
    <sheet name="README" sheetId="40" r:id="rId2"/>
    <sheet name="2-Model Machining" sheetId="2" r:id="rId3"/>
    <sheet name="Additive Manufacturing" sheetId="10" r:id="rId4"/>
    <sheet name="Assembly" sheetId="11" r:id="rId5"/>
    <sheet name="Assembly Molding" sheetId="12" r:id="rId6"/>
    <sheet name="Assembly Plastic Molding" sheetId="13" r:id="rId7"/>
    <sheet name="Bar &amp; Tube Fab" sheetId="14" r:id="rId8"/>
    <sheet name="Casting" sheetId="15" state="hidden" r:id="rId9"/>
    <sheet name="Casting - Die" sheetId="6" r:id="rId10"/>
    <sheet name="Casting - Investment" sheetId="8" r:id="rId11"/>
    <sheet name="Casting - Sand" sheetId="9" r:id="rId12"/>
    <sheet name="Composites" sheetId="4" r:id="rId13"/>
    <sheet name="Forging" sheetId="3" r:id="rId14"/>
    <sheet name="Heat Treatment" sheetId="1" state="hidden" r:id="rId15"/>
    <sheet name="Injection Molding" sheetId="38" state="hidden" r:id="rId16"/>
    <sheet name="Machining" sheetId="17" r:id="rId17"/>
    <sheet name="Multi-Spindle Machining" sheetId="18" r:id="rId18"/>
    <sheet name="Other Secondary Processes" sheetId="16" state="hidden" r:id="rId19"/>
    <sheet name="Part Assembly" sheetId="19" state="hidden" r:id="rId20"/>
    <sheet name="Plastic Molding" sheetId="21" r:id="rId21"/>
    <sheet name="PCB" sheetId="20" r:id="rId22"/>
    <sheet name="Powder Metal" sheetId="22" r:id="rId23"/>
    <sheet name="Rapid Prototyping" sheetId="23" state="hidden" r:id="rId24"/>
    <sheet name="Roto &amp; Blow Molding" sheetId="24" r:id="rId25"/>
    <sheet name="Sheet Metal" sheetId="25" r:id="rId26"/>
    <sheet name="Sheet Metal - Hydroforming" sheetId="26" r:id="rId27"/>
    <sheet name="Sheet Metal - Roll Forming" sheetId="27" r:id="rId28"/>
    <sheet name="Sheet Metal - Stretch Forming" sheetId="30" r:id="rId29"/>
    <sheet name="Sheet Metal - Transfer Die" sheetId="31" r:id="rId30"/>
    <sheet name="Sheet Plastic" sheetId="32" r:id="rId31"/>
    <sheet name="Stock Machining" sheetId="33" r:id="rId32"/>
    <sheet name="Template 23.1" sheetId="39" state="hidden" r:id="rId33"/>
    <sheet name="PG List 23.1" sheetId="36" state="hidden" r:id="rId34"/>
    <sheet name="Surface Treatment" sheetId="34" state="hidden" r:id="rId35"/>
    <sheet name="User Guided" sheetId="35" state="hidden" r:id="rId3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37" i="33" l="1"/>
  <c r="R4" i="15" l="1"/>
  <c r="M2" i="37"/>
  <c r="N2" i="37"/>
  <c r="O2" i="37"/>
  <c r="P2" i="37"/>
  <c r="Q2" i="37"/>
  <c r="R2" i="37"/>
  <c r="S2" i="37"/>
  <c r="T2" i="37"/>
  <c r="U2" i="37"/>
  <c r="V2" i="37"/>
  <c r="W2" i="37"/>
  <c r="X2" i="37"/>
  <c r="Y2" i="37"/>
  <c r="Z2" i="37"/>
  <c r="AA2" i="37"/>
  <c r="AB2" i="37"/>
  <c r="AC2" i="37"/>
  <c r="AD2" i="37"/>
  <c r="M3" i="37"/>
  <c r="M4" i="37" s="1"/>
  <c r="M5" i="37" s="1"/>
  <c r="M6" i="37" s="1"/>
  <c r="M7" i="37" s="1"/>
  <c r="M8" i="37" s="1"/>
  <c r="M9" i="37" s="1"/>
  <c r="M10" i="37" s="1"/>
  <c r="M11" i="37" s="1"/>
  <c r="M12" i="37" s="1"/>
  <c r="M13" i="37" s="1"/>
  <c r="M14" i="37" s="1"/>
  <c r="M15" i="37" s="1"/>
  <c r="M16" i="37" s="1"/>
  <c r="M17" i="37" s="1"/>
  <c r="M18" i="37" s="1"/>
  <c r="M19" i="37" s="1"/>
  <c r="M20" i="37" s="1"/>
  <c r="M21" i="37" s="1"/>
  <c r="M22" i="37" s="1"/>
  <c r="M23" i="37" s="1"/>
  <c r="M24" i="37" s="1"/>
  <c r="M25" i="37" s="1"/>
  <c r="M26" i="37" s="1"/>
  <c r="M27" i="37" s="1"/>
  <c r="M28" i="37" s="1"/>
  <c r="M29" i="37" s="1"/>
  <c r="M30" i="37" s="1"/>
  <c r="M31" i="37" s="1"/>
  <c r="M32" i="37" s="1"/>
  <c r="M33" i="37" s="1"/>
  <c r="M34" i="37" s="1"/>
  <c r="N3" i="37"/>
  <c r="O3" i="37"/>
  <c r="P3" i="37"/>
  <c r="Q3" i="37"/>
  <c r="R3" i="37"/>
  <c r="S3" i="37"/>
  <c r="T3" i="37"/>
  <c r="U3" i="37"/>
  <c r="V3" i="37"/>
  <c r="W3" i="37"/>
  <c r="X3" i="37"/>
  <c r="Y3" i="37"/>
  <c r="Z3" i="37"/>
  <c r="AA3" i="37"/>
  <c r="AB3" i="37"/>
  <c r="AC3" i="37"/>
  <c r="AD3" i="37"/>
  <c r="N4" i="37"/>
  <c r="O4" i="37"/>
  <c r="P4" i="37"/>
  <c r="Q4" i="37"/>
  <c r="R4" i="37"/>
  <c r="S4" i="37"/>
  <c r="T4" i="37"/>
  <c r="U4" i="37"/>
  <c r="V4" i="37"/>
  <c r="W4" i="37"/>
  <c r="X4" i="37"/>
  <c r="Y4" i="37"/>
  <c r="Z4" i="37"/>
  <c r="AA4" i="37"/>
  <c r="AB4" i="37"/>
  <c r="AC4" i="37"/>
  <c r="AD4" i="37"/>
  <c r="N5" i="37"/>
  <c r="O5" i="37"/>
  <c r="P5" i="37"/>
  <c r="Q5" i="37"/>
  <c r="R5" i="37"/>
  <c r="S5" i="37"/>
  <c r="T5" i="37"/>
  <c r="U5" i="37"/>
  <c r="V5" i="37"/>
  <c r="W5" i="37"/>
  <c r="X5" i="37"/>
  <c r="Y5" i="37"/>
  <c r="Z5" i="37"/>
  <c r="AA5" i="37"/>
  <c r="AB5" i="37"/>
  <c r="AC5" i="37"/>
  <c r="AD5" i="37"/>
  <c r="N6" i="37"/>
  <c r="O6" i="37"/>
  <c r="P6" i="37"/>
  <c r="Q6" i="37"/>
  <c r="R6" i="37"/>
  <c r="S6" i="37"/>
  <c r="T6" i="37"/>
  <c r="U6" i="37"/>
  <c r="V6" i="37"/>
  <c r="W6" i="37"/>
  <c r="X6" i="37"/>
  <c r="Y6" i="37"/>
  <c r="Z6" i="37"/>
  <c r="AA6" i="37"/>
  <c r="AB6" i="37"/>
  <c r="AC6" i="37"/>
  <c r="AD6" i="37"/>
  <c r="N7" i="37"/>
  <c r="O7" i="37"/>
  <c r="P7" i="37"/>
  <c r="Q7" i="37"/>
  <c r="R7" i="37"/>
  <c r="S7" i="37"/>
  <c r="T7" i="37"/>
  <c r="U7" i="37"/>
  <c r="V7" i="37"/>
  <c r="W7" i="37"/>
  <c r="X7" i="37"/>
  <c r="Y7" i="37"/>
  <c r="Z7" i="37"/>
  <c r="AA7" i="37"/>
  <c r="AB7" i="37"/>
  <c r="AC7" i="37"/>
  <c r="AD7" i="37"/>
  <c r="N8" i="37"/>
  <c r="O8" i="37"/>
  <c r="P8" i="37"/>
  <c r="Q8" i="37"/>
  <c r="R8" i="37"/>
  <c r="S8" i="37"/>
  <c r="T8" i="37"/>
  <c r="U8" i="37"/>
  <c r="V8" i="37"/>
  <c r="W8" i="37"/>
  <c r="X8" i="37"/>
  <c r="Y8" i="37"/>
  <c r="Z8" i="37"/>
  <c r="AA8" i="37"/>
  <c r="AB8" i="37"/>
  <c r="AC8" i="37"/>
  <c r="AD8" i="37"/>
  <c r="N9" i="37"/>
  <c r="O9" i="37"/>
  <c r="P9" i="37"/>
  <c r="Q9" i="37"/>
  <c r="R9" i="37"/>
  <c r="S9" i="37"/>
  <c r="T9" i="37"/>
  <c r="U9" i="37"/>
  <c r="V9" i="37"/>
  <c r="W9" i="37"/>
  <c r="X9" i="37"/>
  <c r="Y9" i="37"/>
  <c r="Z9" i="37"/>
  <c r="AA9" i="37"/>
  <c r="AB9" i="37"/>
  <c r="AC9" i="37"/>
  <c r="AD9" i="37"/>
  <c r="N10" i="37"/>
  <c r="O10" i="37"/>
  <c r="P10" i="37"/>
  <c r="Q10" i="37"/>
  <c r="R10" i="37"/>
  <c r="S10" i="37"/>
  <c r="T10" i="37"/>
  <c r="U10" i="37"/>
  <c r="V10" i="37"/>
  <c r="W10" i="37"/>
  <c r="X10" i="37"/>
  <c r="Y10" i="37"/>
  <c r="Z10" i="37"/>
  <c r="AA10" i="37"/>
  <c r="AB10" i="37"/>
  <c r="AC10" i="37"/>
  <c r="AD10" i="37"/>
  <c r="N11" i="37"/>
  <c r="O11" i="37"/>
  <c r="P11" i="37"/>
  <c r="Q11" i="37"/>
  <c r="R11" i="37"/>
  <c r="S11" i="37"/>
  <c r="T11" i="37"/>
  <c r="U11" i="37"/>
  <c r="V11" i="37"/>
  <c r="W11" i="37"/>
  <c r="X11" i="37"/>
  <c r="Y11" i="37"/>
  <c r="Z11" i="37"/>
  <c r="AA11" i="37"/>
  <c r="AB11" i="37"/>
  <c r="AC11" i="37"/>
  <c r="AD11" i="37"/>
  <c r="N12" i="37"/>
  <c r="O12" i="37"/>
  <c r="P12" i="37"/>
  <c r="Q12" i="37"/>
  <c r="R12" i="37"/>
  <c r="S12" i="37"/>
  <c r="T12" i="37"/>
  <c r="U12" i="37"/>
  <c r="V12" i="37"/>
  <c r="W12" i="37"/>
  <c r="X12" i="37"/>
  <c r="Y12" i="37"/>
  <c r="Z12" i="37"/>
  <c r="AA12" i="37"/>
  <c r="AB12" i="37"/>
  <c r="AC12" i="37"/>
  <c r="AD12" i="37"/>
  <c r="N13" i="37"/>
  <c r="O13" i="37"/>
  <c r="P13" i="37"/>
  <c r="Q13" i="37"/>
  <c r="R13" i="37"/>
  <c r="S13" i="37"/>
  <c r="T13" i="37"/>
  <c r="U13" i="37"/>
  <c r="V13" i="37"/>
  <c r="W13" i="37"/>
  <c r="X13" i="37"/>
  <c r="Y13" i="37"/>
  <c r="Z13" i="37"/>
  <c r="AA13" i="37"/>
  <c r="AB13" i="37"/>
  <c r="AC13" i="37"/>
  <c r="AD13" i="37"/>
  <c r="N14" i="37"/>
  <c r="O14" i="37"/>
  <c r="P14" i="37"/>
  <c r="Q14" i="37"/>
  <c r="R14" i="37"/>
  <c r="S14" i="37"/>
  <c r="T14" i="37"/>
  <c r="U14" i="37"/>
  <c r="V14" i="37"/>
  <c r="W14" i="37"/>
  <c r="X14" i="37"/>
  <c r="Y14" i="37"/>
  <c r="Z14" i="37"/>
  <c r="AA14" i="37"/>
  <c r="AB14" i="37"/>
  <c r="AC14" i="37"/>
  <c r="AD14" i="37"/>
  <c r="N15" i="37"/>
  <c r="O15" i="37"/>
  <c r="P15" i="37"/>
  <c r="Q15" i="37"/>
  <c r="R15" i="37"/>
  <c r="S15" i="37"/>
  <c r="T15" i="37"/>
  <c r="U15" i="37"/>
  <c r="V15" i="37"/>
  <c r="W15" i="37"/>
  <c r="X15" i="37"/>
  <c r="Y15" i="37"/>
  <c r="Z15" i="37"/>
  <c r="AA15" i="37"/>
  <c r="AB15" i="37"/>
  <c r="AC15" i="37"/>
  <c r="AD15" i="37"/>
  <c r="N16" i="37"/>
  <c r="O16" i="37"/>
  <c r="P16" i="37"/>
  <c r="Q16" i="37"/>
  <c r="R16" i="37"/>
  <c r="S16" i="37"/>
  <c r="T16" i="37"/>
  <c r="U16" i="37"/>
  <c r="V16" i="37"/>
  <c r="W16" i="37"/>
  <c r="X16" i="37"/>
  <c r="Y16" i="37"/>
  <c r="Z16" i="37"/>
  <c r="AA16" i="37"/>
  <c r="AB16" i="37"/>
  <c r="AC16" i="37"/>
  <c r="AD16" i="37"/>
  <c r="N17" i="37"/>
  <c r="O17" i="37"/>
  <c r="P17" i="37"/>
  <c r="Q17" i="37"/>
  <c r="R17" i="37"/>
  <c r="S17" i="37"/>
  <c r="T17" i="37"/>
  <c r="U17" i="37"/>
  <c r="V17" i="37"/>
  <c r="W17" i="37"/>
  <c r="X17" i="37"/>
  <c r="Y17" i="37"/>
  <c r="Z17" i="37"/>
  <c r="AA17" i="37"/>
  <c r="AB17" i="37"/>
  <c r="AC17" i="37"/>
  <c r="AD17" i="37"/>
  <c r="N18" i="37"/>
  <c r="O18" i="37"/>
  <c r="P18" i="37"/>
  <c r="Q18" i="37"/>
  <c r="R18" i="37"/>
  <c r="S18" i="37"/>
  <c r="T18" i="37"/>
  <c r="U18" i="37"/>
  <c r="V18" i="37"/>
  <c r="W18" i="37"/>
  <c r="X18" i="37"/>
  <c r="Y18" i="37"/>
  <c r="Z18" i="37"/>
  <c r="AA18" i="37"/>
  <c r="AB18" i="37"/>
  <c r="AC18" i="37"/>
  <c r="AD18" i="37"/>
  <c r="N19" i="37"/>
  <c r="O19" i="37"/>
  <c r="P19" i="37"/>
  <c r="Q19" i="37"/>
  <c r="R19" i="37"/>
  <c r="S19" i="37"/>
  <c r="T19" i="37"/>
  <c r="U19" i="37"/>
  <c r="V19" i="37"/>
  <c r="W19" i="37"/>
  <c r="X19" i="37"/>
  <c r="Y19" i="37"/>
  <c r="Z19" i="37"/>
  <c r="AA19" i="37"/>
  <c r="AB19" i="37"/>
  <c r="AC19" i="37"/>
  <c r="AD19" i="37"/>
  <c r="N20" i="37"/>
  <c r="O20" i="37"/>
  <c r="P20" i="37"/>
  <c r="Q20" i="37"/>
  <c r="R20" i="37"/>
  <c r="S20" i="37"/>
  <c r="T20" i="37"/>
  <c r="U20" i="37"/>
  <c r="V20" i="37"/>
  <c r="W20" i="37"/>
  <c r="X20" i="37"/>
  <c r="Y20" i="37"/>
  <c r="Z20" i="37"/>
  <c r="AA20" i="37"/>
  <c r="AB20" i="37"/>
  <c r="AC20" i="37"/>
  <c r="AD20" i="37"/>
  <c r="N21" i="37"/>
  <c r="O21" i="37"/>
  <c r="P21" i="37"/>
  <c r="Q21" i="37"/>
  <c r="R21" i="37"/>
  <c r="S21" i="37"/>
  <c r="T21" i="37"/>
  <c r="U21" i="37"/>
  <c r="V21" i="37"/>
  <c r="W21" i="37"/>
  <c r="X21" i="37"/>
  <c r="Y21" i="37"/>
  <c r="Z21" i="37"/>
  <c r="AA21" i="37"/>
  <c r="AB21" i="37"/>
  <c r="AC21" i="37"/>
  <c r="AD21" i="37"/>
  <c r="N22" i="37"/>
  <c r="O22" i="37"/>
  <c r="P22" i="37"/>
  <c r="Q22" i="37"/>
  <c r="R22" i="37"/>
  <c r="S22" i="37"/>
  <c r="T22" i="37"/>
  <c r="U22" i="37"/>
  <c r="V22" i="37"/>
  <c r="W22" i="37"/>
  <c r="X22" i="37"/>
  <c r="Y22" i="37"/>
  <c r="Z22" i="37"/>
  <c r="AA22" i="37"/>
  <c r="AB22" i="37"/>
  <c r="AC22" i="37"/>
  <c r="AD22" i="37"/>
  <c r="N23" i="37"/>
  <c r="O23" i="37"/>
  <c r="P23" i="37"/>
  <c r="Q23" i="37"/>
  <c r="R23" i="37"/>
  <c r="S23" i="37"/>
  <c r="T23" i="37"/>
  <c r="U23" i="37"/>
  <c r="V23" i="37"/>
  <c r="W23" i="37"/>
  <c r="X23" i="37"/>
  <c r="Y23" i="37"/>
  <c r="Z23" i="37"/>
  <c r="AA23" i="37"/>
  <c r="AB23" i="37"/>
  <c r="AC23" i="37"/>
  <c r="AD23" i="37"/>
  <c r="N24" i="37"/>
  <c r="O24" i="37"/>
  <c r="P24" i="37"/>
  <c r="Q24" i="37"/>
  <c r="R24" i="37"/>
  <c r="S24" i="37"/>
  <c r="T24" i="37"/>
  <c r="U24" i="37"/>
  <c r="V24" i="37"/>
  <c r="W24" i="37"/>
  <c r="X24" i="37"/>
  <c r="Y24" i="37"/>
  <c r="Z24" i="37"/>
  <c r="AA24" i="37"/>
  <c r="AB24" i="37"/>
  <c r="AC24" i="37"/>
  <c r="AD24" i="37"/>
  <c r="N25" i="37"/>
  <c r="O25" i="37"/>
  <c r="P25" i="37"/>
  <c r="Q25" i="37"/>
  <c r="R25" i="37"/>
  <c r="S25" i="37"/>
  <c r="T25" i="37"/>
  <c r="U25" i="37"/>
  <c r="V25" i="37"/>
  <c r="W25" i="37"/>
  <c r="X25" i="37"/>
  <c r="Y25" i="37"/>
  <c r="Z25" i="37"/>
  <c r="AA25" i="37"/>
  <c r="AB25" i="37"/>
  <c r="AC25" i="37"/>
  <c r="AD25" i="37"/>
  <c r="N26" i="37"/>
  <c r="O26" i="37"/>
  <c r="P26" i="37"/>
  <c r="Q26" i="37"/>
  <c r="R26" i="37"/>
  <c r="S26" i="37"/>
  <c r="T26" i="37"/>
  <c r="U26" i="37"/>
  <c r="V26" i="37"/>
  <c r="W26" i="37"/>
  <c r="X26" i="37"/>
  <c r="Y26" i="37"/>
  <c r="Z26" i="37"/>
  <c r="AA26" i="37"/>
  <c r="AB26" i="37"/>
  <c r="AC26" i="37"/>
  <c r="AD26" i="37"/>
  <c r="N27" i="37"/>
  <c r="O27" i="37"/>
  <c r="P27" i="37"/>
  <c r="Q27" i="37"/>
  <c r="R27" i="37"/>
  <c r="S27" i="37"/>
  <c r="T27" i="37"/>
  <c r="U27" i="37"/>
  <c r="V27" i="37"/>
  <c r="W27" i="37"/>
  <c r="X27" i="37"/>
  <c r="Y27" i="37"/>
  <c r="Z27" i="37"/>
  <c r="AA27" i="37"/>
  <c r="AB27" i="37"/>
  <c r="AC27" i="37"/>
  <c r="AD27" i="37"/>
  <c r="N28" i="37"/>
  <c r="O28" i="37"/>
  <c r="P28" i="37"/>
  <c r="Q28" i="37"/>
  <c r="R28" i="37"/>
  <c r="S28" i="37"/>
  <c r="T28" i="37"/>
  <c r="U28" i="37"/>
  <c r="V28" i="37"/>
  <c r="W28" i="37"/>
  <c r="X28" i="37"/>
  <c r="Y28" i="37"/>
  <c r="Z28" i="37"/>
  <c r="AA28" i="37"/>
  <c r="AB28" i="37"/>
  <c r="AC28" i="37"/>
  <c r="AD28" i="37"/>
  <c r="N29" i="37"/>
  <c r="O29" i="37"/>
  <c r="P29" i="37"/>
  <c r="Q29" i="37"/>
  <c r="R29" i="37"/>
  <c r="S29" i="37"/>
  <c r="T29" i="37"/>
  <c r="U29" i="37"/>
  <c r="V29" i="37"/>
  <c r="W29" i="37"/>
  <c r="X29" i="37"/>
  <c r="Y29" i="37"/>
  <c r="Z29" i="37"/>
  <c r="AA29" i="37"/>
  <c r="AB29" i="37"/>
  <c r="AC29" i="37"/>
  <c r="AD29" i="37"/>
  <c r="N30" i="37"/>
  <c r="O30" i="37"/>
  <c r="P30" i="37"/>
  <c r="Q30" i="37"/>
  <c r="R30" i="37"/>
  <c r="S30" i="37"/>
  <c r="T30" i="37"/>
  <c r="U30" i="37"/>
  <c r="V30" i="37"/>
  <c r="W30" i="37"/>
  <c r="X30" i="37"/>
  <c r="Y30" i="37"/>
  <c r="Z30" i="37"/>
  <c r="AA30" i="37"/>
  <c r="AB30" i="37"/>
  <c r="AC30" i="37"/>
  <c r="AD30" i="37"/>
  <c r="N31" i="37"/>
  <c r="O31" i="37"/>
  <c r="P31" i="37"/>
  <c r="Q31" i="37"/>
  <c r="R31" i="37"/>
  <c r="S31" i="37"/>
  <c r="T31" i="37"/>
  <c r="U31" i="37"/>
  <c r="V31" i="37"/>
  <c r="W31" i="37"/>
  <c r="X31" i="37"/>
  <c r="Y31" i="37"/>
  <c r="Z31" i="37"/>
  <c r="AA31" i="37"/>
  <c r="AB31" i="37"/>
  <c r="AC31" i="37"/>
  <c r="AD31" i="37"/>
  <c r="N32" i="37"/>
  <c r="O32" i="37"/>
  <c r="P32" i="37"/>
  <c r="Q32" i="37"/>
  <c r="R32" i="37"/>
  <c r="S32" i="37"/>
  <c r="T32" i="37"/>
  <c r="U32" i="37"/>
  <c r="V32" i="37"/>
  <c r="W32" i="37"/>
  <c r="X32" i="37"/>
  <c r="Y32" i="37"/>
  <c r="Z32" i="37"/>
  <c r="AA32" i="37"/>
  <c r="AB32" i="37"/>
  <c r="AC32" i="37"/>
  <c r="AD32" i="37"/>
  <c r="N33" i="37"/>
  <c r="O33" i="37"/>
  <c r="P33" i="37"/>
  <c r="Q33" i="37"/>
  <c r="R33" i="37"/>
  <c r="S33" i="37"/>
  <c r="T33" i="37"/>
  <c r="U33" i="37"/>
  <c r="V33" i="37"/>
  <c r="W33" i="37"/>
  <c r="X33" i="37"/>
  <c r="Y33" i="37"/>
  <c r="Z33" i="37"/>
  <c r="AA33" i="37"/>
  <c r="AB33" i="37"/>
  <c r="AC33" i="37"/>
  <c r="AD33" i="37"/>
  <c r="AD34" i="37"/>
  <c r="N34" i="37"/>
  <c r="O34" i="37"/>
  <c r="P34" i="37"/>
  <c r="Q34" i="37"/>
  <c r="R34" i="37"/>
  <c r="S34" i="37"/>
  <c r="T34" i="37"/>
  <c r="U34" i="37"/>
  <c r="V34" i="37"/>
  <c r="W34" i="37"/>
  <c r="X34" i="37"/>
  <c r="Y34" i="37"/>
  <c r="Z34" i="37"/>
  <c r="AA34" i="37"/>
  <c r="AB34" i="37"/>
  <c r="AC34" i="37"/>
  <c r="T1" i="39"/>
  <c r="V50" i="39"/>
  <c r="T50" i="39"/>
  <c r="S50" i="39"/>
  <c r="R50" i="39"/>
  <c r="Q50" i="39"/>
  <c r="P50" i="39"/>
  <c r="O50" i="39"/>
  <c r="N50" i="39"/>
  <c r="M50" i="39"/>
  <c r="L50" i="39"/>
  <c r="K50" i="39"/>
  <c r="J50" i="39"/>
  <c r="I50" i="39"/>
  <c r="H50" i="39"/>
  <c r="G50" i="39"/>
  <c r="F50" i="39"/>
  <c r="E50" i="39"/>
  <c r="D50" i="39"/>
  <c r="C50" i="39"/>
  <c r="B50" i="39"/>
  <c r="V49" i="39"/>
  <c r="T49" i="39"/>
  <c r="S49" i="39"/>
  <c r="R49" i="39"/>
  <c r="Q49" i="39"/>
  <c r="P49" i="39"/>
  <c r="O49" i="39"/>
  <c r="N49" i="39"/>
  <c r="M49" i="39"/>
  <c r="L49" i="39"/>
  <c r="K49" i="39"/>
  <c r="J49" i="39"/>
  <c r="I49" i="39"/>
  <c r="H49" i="39"/>
  <c r="G49" i="39"/>
  <c r="F49" i="39"/>
  <c r="E49" i="39"/>
  <c r="D49" i="39"/>
  <c r="C49" i="39"/>
  <c r="B49" i="39"/>
  <c r="V48" i="39"/>
  <c r="T48" i="39"/>
  <c r="S48" i="39"/>
  <c r="R48" i="39"/>
  <c r="Q48" i="39"/>
  <c r="P48" i="39"/>
  <c r="O48" i="39"/>
  <c r="N48" i="39"/>
  <c r="M48" i="39"/>
  <c r="L48" i="39"/>
  <c r="K48" i="39"/>
  <c r="J48" i="39"/>
  <c r="I48" i="39"/>
  <c r="H48" i="39"/>
  <c r="G48" i="39"/>
  <c r="F48" i="39"/>
  <c r="E48" i="39"/>
  <c r="D48" i="39"/>
  <c r="C48" i="39"/>
  <c r="B48" i="39"/>
  <c r="V47" i="39"/>
  <c r="T47" i="39"/>
  <c r="S47" i="39"/>
  <c r="R47" i="39"/>
  <c r="Q47" i="39"/>
  <c r="P47" i="39"/>
  <c r="O47" i="39"/>
  <c r="N47" i="39"/>
  <c r="M47" i="39"/>
  <c r="L47" i="39"/>
  <c r="K47" i="39"/>
  <c r="J47" i="39"/>
  <c r="I47" i="39"/>
  <c r="H47" i="39"/>
  <c r="G47" i="39"/>
  <c r="F47" i="39"/>
  <c r="E47" i="39"/>
  <c r="D47" i="39"/>
  <c r="C47" i="39"/>
  <c r="B47" i="39"/>
  <c r="V46" i="39"/>
  <c r="T46" i="39"/>
  <c r="S46" i="39"/>
  <c r="R46" i="39"/>
  <c r="Q46" i="39"/>
  <c r="P46" i="39"/>
  <c r="O46" i="39"/>
  <c r="N46" i="39"/>
  <c r="M46" i="39"/>
  <c r="L46" i="39"/>
  <c r="K46" i="39"/>
  <c r="J46" i="39"/>
  <c r="I46" i="39"/>
  <c r="H46" i="39"/>
  <c r="G46" i="39"/>
  <c r="F46" i="39"/>
  <c r="E46" i="39"/>
  <c r="D46" i="39"/>
  <c r="C46" i="39"/>
  <c r="B46" i="39"/>
  <c r="V45" i="39"/>
  <c r="T45" i="39"/>
  <c r="S45" i="39"/>
  <c r="R45" i="39"/>
  <c r="Q45" i="39"/>
  <c r="P45" i="39"/>
  <c r="O45" i="39"/>
  <c r="N45" i="39"/>
  <c r="M45" i="39"/>
  <c r="L45" i="39"/>
  <c r="K45" i="39"/>
  <c r="J45" i="39"/>
  <c r="I45" i="39"/>
  <c r="H45" i="39"/>
  <c r="G45" i="39"/>
  <c r="F45" i="39"/>
  <c r="E45" i="39"/>
  <c r="D45" i="39"/>
  <c r="C45" i="39"/>
  <c r="B45" i="39"/>
  <c r="V44" i="39"/>
  <c r="T44" i="39"/>
  <c r="S44" i="39"/>
  <c r="R44" i="39"/>
  <c r="Q44" i="39"/>
  <c r="P44" i="39"/>
  <c r="O44" i="39"/>
  <c r="N44" i="39"/>
  <c r="M44" i="39"/>
  <c r="L44" i="39"/>
  <c r="K44" i="39"/>
  <c r="J44" i="39"/>
  <c r="I44" i="39"/>
  <c r="H44" i="39"/>
  <c r="G44" i="39"/>
  <c r="F44" i="39"/>
  <c r="E44" i="39"/>
  <c r="D44" i="39"/>
  <c r="C44" i="39"/>
  <c r="B44" i="39"/>
  <c r="V43" i="39"/>
  <c r="T43" i="39"/>
  <c r="S43" i="39"/>
  <c r="R43" i="39"/>
  <c r="Q43" i="39"/>
  <c r="P43" i="39"/>
  <c r="O43" i="39"/>
  <c r="N43" i="39"/>
  <c r="M43" i="39"/>
  <c r="L43" i="39"/>
  <c r="K43" i="39"/>
  <c r="J43" i="39"/>
  <c r="I43" i="39"/>
  <c r="H43" i="39"/>
  <c r="G43" i="39"/>
  <c r="F43" i="39"/>
  <c r="E43" i="39"/>
  <c r="D43" i="39"/>
  <c r="C43" i="39"/>
  <c r="B43" i="39"/>
  <c r="V42" i="39"/>
  <c r="T42" i="39"/>
  <c r="S42" i="39"/>
  <c r="R42" i="39"/>
  <c r="Q42" i="39"/>
  <c r="P42" i="39"/>
  <c r="O42" i="39"/>
  <c r="N42" i="39"/>
  <c r="M42" i="39"/>
  <c r="L42" i="39"/>
  <c r="K42" i="39"/>
  <c r="J42" i="39"/>
  <c r="I42" i="39"/>
  <c r="H42" i="39"/>
  <c r="G42" i="39"/>
  <c r="F42" i="39"/>
  <c r="E42" i="39"/>
  <c r="D42" i="39"/>
  <c r="C42" i="39"/>
  <c r="B42" i="39"/>
  <c r="V41" i="39"/>
  <c r="T41" i="39"/>
  <c r="S41" i="39"/>
  <c r="R41" i="39"/>
  <c r="Q41" i="39"/>
  <c r="P41" i="39"/>
  <c r="O41" i="39"/>
  <c r="N41" i="39"/>
  <c r="M41" i="39"/>
  <c r="L41" i="39"/>
  <c r="K41" i="39"/>
  <c r="J41" i="39"/>
  <c r="I41" i="39"/>
  <c r="H41" i="39"/>
  <c r="G41" i="39"/>
  <c r="F41" i="39"/>
  <c r="E41" i="39"/>
  <c r="D41" i="39"/>
  <c r="C41" i="39"/>
  <c r="B41" i="39"/>
  <c r="V40" i="39"/>
  <c r="T40" i="39"/>
  <c r="S40" i="39"/>
  <c r="R40" i="39"/>
  <c r="Q40" i="39"/>
  <c r="P40" i="39"/>
  <c r="O40" i="39"/>
  <c r="N40" i="39"/>
  <c r="M40" i="39"/>
  <c r="L40" i="39"/>
  <c r="K40" i="39"/>
  <c r="J40" i="39"/>
  <c r="I40" i="39"/>
  <c r="H40" i="39"/>
  <c r="G40" i="39"/>
  <c r="F40" i="39"/>
  <c r="E40" i="39"/>
  <c r="D40" i="39"/>
  <c r="C40" i="39"/>
  <c r="B40" i="39"/>
  <c r="V39" i="39"/>
  <c r="T39" i="39"/>
  <c r="S39" i="39"/>
  <c r="R39" i="39"/>
  <c r="Q39" i="39"/>
  <c r="P39" i="39"/>
  <c r="O39" i="39"/>
  <c r="N39" i="39"/>
  <c r="M39" i="39"/>
  <c r="L39" i="39"/>
  <c r="K39" i="39"/>
  <c r="J39" i="39"/>
  <c r="I39" i="39"/>
  <c r="H39" i="39"/>
  <c r="G39" i="39"/>
  <c r="F39" i="39"/>
  <c r="E39" i="39"/>
  <c r="D39" i="39"/>
  <c r="C39" i="39"/>
  <c r="B39" i="39"/>
  <c r="V38" i="39"/>
  <c r="T38" i="39"/>
  <c r="S38" i="39"/>
  <c r="R38" i="39"/>
  <c r="Q38" i="39"/>
  <c r="P38" i="39"/>
  <c r="O38" i="39"/>
  <c r="N38" i="39"/>
  <c r="M38" i="39"/>
  <c r="L38" i="39"/>
  <c r="K38" i="39"/>
  <c r="J38" i="39"/>
  <c r="I38" i="39"/>
  <c r="H38" i="39"/>
  <c r="G38" i="39"/>
  <c r="F38" i="39"/>
  <c r="E38" i="39"/>
  <c r="D38" i="39"/>
  <c r="C38" i="39"/>
  <c r="B38" i="39"/>
  <c r="V37" i="39"/>
  <c r="T37" i="39"/>
  <c r="S37" i="39"/>
  <c r="R37" i="39"/>
  <c r="Q37" i="39"/>
  <c r="P37" i="39"/>
  <c r="O37" i="39"/>
  <c r="N37" i="39"/>
  <c r="M37" i="39"/>
  <c r="L37" i="39"/>
  <c r="K37" i="39"/>
  <c r="J37" i="39"/>
  <c r="I37" i="39"/>
  <c r="H37" i="39"/>
  <c r="G37" i="39"/>
  <c r="F37" i="39"/>
  <c r="E37" i="39"/>
  <c r="D37" i="39"/>
  <c r="C37" i="39"/>
  <c r="B37" i="39"/>
  <c r="V36" i="39"/>
  <c r="T36" i="39"/>
  <c r="S36" i="39"/>
  <c r="R36" i="39"/>
  <c r="Q36" i="39"/>
  <c r="P36" i="39"/>
  <c r="O36" i="39"/>
  <c r="N36" i="39"/>
  <c r="M36" i="39"/>
  <c r="L36" i="39"/>
  <c r="K36" i="39"/>
  <c r="J36" i="39"/>
  <c r="I36" i="39"/>
  <c r="H36" i="39"/>
  <c r="G36" i="39"/>
  <c r="F36" i="39"/>
  <c r="E36" i="39"/>
  <c r="D36" i="39"/>
  <c r="C36" i="39"/>
  <c r="B36" i="39"/>
  <c r="V35" i="39"/>
  <c r="T35" i="39"/>
  <c r="S35" i="39"/>
  <c r="R35" i="39"/>
  <c r="Q35" i="39"/>
  <c r="P35" i="39"/>
  <c r="O35" i="39"/>
  <c r="N35" i="39"/>
  <c r="M35" i="39"/>
  <c r="L35" i="39"/>
  <c r="K35" i="39"/>
  <c r="J35" i="39"/>
  <c r="I35" i="39"/>
  <c r="H35" i="39"/>
  <c r="G35" i="39"/>
  <c r="F35" i="39"/>
  <c r="E35" i="39"/>
  <c r="D35" i="39"/>
  <c r="C35" i="39"/>
  <c r="B35" i="39"/>
  <c r="V34" i="39"/>
  <c r="T34" i="39"/>
  <c r="S34" i="39"/>
  <c r="R34" i="39"/>
  <c r="Q34" i="39"/>
  <c r="P34" i="39"/>
  <c r="O34" i="39"/>
  <c r="N34" i="39"/>
  <c r="M34" i="39"/>
  <c r="L34" i="39"/>
  <c r="K34" i="39"/>
  <c r="J34" i="39"/>
  <c r="I34" i="39"/>
  <c r="H34" i="39"/>
  <c r="G34" i="39"/>
  <c r="F34" i="39"/>
  <c r="E34" i="39"/>
  <c r="D34" i="39"/>
  <c r="C34" i="39"/>
  <c r="B34" i="39"/>
  <c r="V33" i="39"/>
  <c r="T33" i="39"/>
  <c r="S33" i="39"/>
  <c r="R33" i="39"/>
  <c r="Q33" i="39"/>
  <c r="P33" i="39"/>
  <c r="O33" i="39"/>
  <c r="N33" i="39"/>
  <c r="M33" i="39"/>
  <c r="L33" i="39"/>
  <c r="K33" i="39"/>
  <c r="J33" i="39"/>
  <c r="I33" i="39"/>
  <c r="H33" i="39"/>
  <c r="G33" i="39"/>
  <c r="F33" i="39"/>
  <c r="E33" i="39"/>
  <c r="D33" i="39"/>
  <c r="C33" i="39"/>
  <c r="B33" i="39"/>
  <c r="V32" i="39"/>
  <c r="T32" i="39"/>
  <c r="S32" i="39"/>
  <c r="R32" i="39"/>
  <c r="Q32" i="39"/>
  <c r="P32" i="39"/>
  <c r="O32" i="39"/>
  <c r="N32" i="39"/>
  <c r="M32" i="39"/>
  <c r="L32" i="39"/>
  <c r="K32" i="39"/>
  <c r="J32" i="39"/>
  <c r="I32" i="39"/>
  <c r="H32" i="39"/>
  <c r="G32" i="39"/>
  <c r="F32" i="39"/>
  <c r="E32" i="39"/>
  <c r="D32" i="39"/>
  <c r="C32" i="39"/>
  <c r="B32" i="39"/>
  <c r="V31" i="39"/>
  <c r="T31" i="39"/>
  <c r="S31" i="39"/>
  <c r="R31" i="39"/>
  <c r="Q31" i="39"/>
  <c r="P31" i="39"/>
  <c r="O31" i="39"/>
  <c r="N31" i="39"/>
  <c r="M31" i="39"/>
  <c r="L31" i="39"/>
  <c r="K31" i="39"/>
  <c r="J31" i="39"/>
  <c r="I31" i="39"/>
  <c r="H31" i="39"/>
  <c r="G31" i="39"/>
  <c r="F31" i="39"/>
  <c r="E31" i="39"/>
  <c r="D31" i="39"/>
  <c r="C31" i="39"/>
  <c r="B31" i="39"/>
  <c r="V30" i="39"/>
  <c r="T30" i="39"/>
  <c r="S30" i="39"/>
  <c r="R30" i="39"/>
  <c r="Q30" i="39"/>
  <c r="P30" i="39"/>
  <c r="O30" i="39"/>
  <c r="N30" i="39"/>
  <c r="M30" i="39"/>
  <c r="L30" i="39"/>
  <c r="K30" i="39"/>
  <c r="J30" i="39"/>
  <c r="I30" i="39"/>
  <c r="H30" i="39"/>
  <c r="G30" i="39"/>
  <c r="F30" i="39"/>
  <c r="E30" i="39"/>
  <c r="D30" i="39"/>
  <c r="C30" i="39"/>
  <c r="B30" i="39"/>
  <c r="V29" i="39"/>
  <c r="T29" i="39"/>
  <c r="S29" i="39"/>
  <c r="R29" i="39"/>
  <c r="Q29" i="39"/>
  <c r="P29" i="39"/>
  <c r="O29" i="39"/>
  <c r="N29" i="39"/>
  <c r="M29" i="39"/>
  <c r="L29" i="39"/>
  <c r="K29" i="39"/>
  <c r="J29" i="39"/>
  <c r="I29" i="39"/>
  <c r="H29" i="39"/>
  <c r="G29" i="39"/>
  <c r="F29" i="39"/>
  <c r="E29" i="39"/>
  <c r="D29" i="39"/>
  <c r="C29" i="39"/>
  <c r="B29" i="39"/>
  <c r="V28" i="39"/>
  <c r="T28" i="39"/>
  <c r="S28" i="39"/>
  <c r="R28" i="39"/>
  <c r="Q28" i="39"/>
  <c r="P28" i="39"/>
  <c r="O28" i="39"/>
  <c r="N28" i="39"/>
  <c r="M28" i="39"/>
  <c r="L28" i="39"/>
  <c r="K28" i="39"/>
  <c r="J28" i="39"/>
  <c r="I28" i="39"/>
  <c r="H28" i="39"/>
  <c r="G28" i="39"/>
  <c r="F28" i="39"/>
  <c r="E28" i="39"/>
  <c r="D28" i="39"/>
  <c r="C28" i="39"/>
  <c r="B28" i="39"/>
  <c r="V27" i="39"/>
  <c r="T27" i="39"/>
  <c r="S27" i="39"/>
  <c r="R27" i="39"/>
  <c r="Q27" i="39"/>
  <c r="P27" i="39"/>
  <c r="O27" i="39"/>
  <c r="N27" i="39"/>
  <c r="M27" i="39"/>
  <c r="L27" i="39"/>
  <c r="K27" i="39"/>
  <c r="J27" i="39"/>
  <c r="I27" i="39"/>
  <c r="H27" i="39"/>
  <c r="G27" i="39"/>
  <c r="F27" i="39"/>
  <c r="E27" i="39"/>
  <c r="D27" i="39"/>
  <c r="C27" i="39"/>
  <c r="B27" i="39"/>
  <c r="V26" i="39"/>
  <c r="T26" i="39"/>
  <c r="S26" i="39"/>
  <c r="R26" i="39"/>
  <c r="Q26" i="39"/>
  <c r="P26" i="39"/>
  <c r="O26" i="39"/>
  <c r="N26" i="39"/>
  <c r="M26" i="39"/>
  <c r="L26" i="39"/>
  <c r="K26" i="39"/>
  <c r="J26" i="39"/>
  <c r="I26" i="39"/>
  <c r="H26" i="39"/>
  <c r="G26" i="39"/>
  <c r="F26" i="39"/>
  <c r="E26" i="39"/>
  <c r="D26" i="39"/>
  <c r="C26" i="39"/>
  <c r="B26" i="39"/>
  <c r="V25" i="39"/>
  <c r="T25" i="39"/>
  <c r="S25" i="39"/>
  <c r="R25" i="39"/>
  <c r="Q25" i="39"/>
  <c r="P25" i="39"/>
  <c r="O25" i="39"/>
  <c r="N25" i="39"/>
  <c r="M25" i="39"/>
  <c r="L25" i="39"/>
  <c r="K25" i="39"/>
  <c r="J25" i="39"/>
  <c r="I25" i="39"/>
  <c r="H25" i="39"/>
  <c r="G25" i="39"/>
  <c r="F25" i="39"/>
  <c r="E25" i="39"/>
  <c r="D25" i="39"/>
  <c r="C25" i="39"/>
  <c r="B25" i="39"/>
  <c r="V24" i="39"/>
  <c r="T24" i="39"/>
  <c r="S24" i="39"/>
  <c r="R24" i="39"/>
  <c r="Q24" i="39"/>
  <c r="P24" i="39"/>
  <c r="O24" i="39"/>
  <c r="N24" i="39"/>
  <c r="M24" i="39"/>
  <c r="L24" i="39"/>
  <c r="K24" i="39"/>
  <c r="J24" i="39"/>
  <c r="I24" i="39"/>
  <c r="H24" i="39"/>
  <c r="G24" i="39"/>
  <c r="F24" i="39"/>
  <c r="E24" i="39"/>
  <c r="D24" i="39"/>
  <c r="C24" i="39"/>
  <c r="B24" i="39"/>
  <c r="V23" i="39"/>
  <c r="T23" i="39"/>
  <c r="S23" i="39"/>
  <c r="R23" i="39"/>
  <c r="Q23" i="39"/>
  <c r="P23" i="39"/>
  <c r="O23" i="39"/>
  <c r="N23" i="39"/>
  <c r="M23" i="39"/>
  <c r="L23" i="39"/>
  <c r="K23" i="39"/>
  <c r="J23" i="39"/>
  <c r="I23" i="39"/>
  <c r="H23" i="39"/>
  <c r="G23" i="39"/>
  <c r="F23" i="39"/>
  <c r="E23" i="39"/>
  <c r="D23" i="39"/>
  <c r="C23" i="39"/>
  <c r="B23" i="39"/>
  <c r="V22" i="39"/>
  <c r="T22" i="39"/>
  <c r="S22" i="39"/>
  <c r="R22" i="39"/>
  <c r="Q22" i="39"/>
  <c r="P22" i="39"/>
  <c r="O22" i="39"/>
  <c r="N22" i="39"/>
  <c r="M22" i="39"/>
  <c r="L22" i="39"/>
  <c r="K22" i="39"/>
  <c r="J22" i="39"/>
  <c r="I22" i="39"/>
  <c r="H22" i="39"/>
  <c r="G22" i="39"/>
  <c r="F22" i="39"/>
  <c r="E22" i="39"/>
  <c r="D22" i="39"/>
  <c r="C22" i="39"/>
  <c r="B22" i="39"/>
  <c r="V21" i="39"/>
  <c r="T21" i="39"/>
  <c r="S21" i="39"/>
  <c r="R21" i="39"/>
  <c r="Q21" i="39"/>
  <c r="P21" i="39"/>
  <c r="O21" i="39"/>
  <c r="N21" i="39"/>
  <c r="M21" i="39"/>
  <c r="L21" i="39"/>
  <c r="K21" i="39"/>
  <c r="J21" i="39"/>
  <c r="I21" i="39"/>
  <c r="H21" i="39"/>
  <c r="G21" i="39"/>
  <c r="F21" i="39"/>
  <c r="E21" i="39"/>
  <c r="D21" i="39"/>
  <c r="C21" i="39"/>
  <c r="B21" i="39"/>
  <c r="V20" i="39"/>
  <c r="T20" i="39"/>
  <c r="S20" i="39"/>
  <c r="R20" i="39"/>
  <c r="Q20" i="39"/>
  <c r="P20" i="39"/>
  <c r="O20" i="39"/>
  <c r="N20" i="39"/>
  <c r="M20" i="39"/>
  <c r="L20" i="39"/>
  <c r="K20" i="39"/>
  <c r="J20" i="39"/>
  <c r="I20" i="39"/>
  <c r="H20" i="39"/>
  <c r="G20" i="39"/>
  <c r="F20" i="39"/>
  <c r="E20" i="39"/>
  <c r="D20" i="39"/>
  <c r="C20" i="39"/>
  <c r="B20" i="39"/>
  <c r="V19" i="39"/>
  <c r="T19" i="39"/>
  <c r="S19" i="39"/>
  <c r="R19" i="39"/>
  <c r="Q19" i="39"/>
  <c r="P19" i="39"/>
  <c r="O19" i="39"/>
  <c r="N19" i="39"/>
  <c r="M19" i="39"/>
  <c r="L19" i="39"/>
  <c r="K19" i="39"/>
  <c r="J19" i="39"/>
  <c r="I19" i="39"/>
  <c r="H19" i="39"/>
  <c r="G19" i="39"/>
  <c r="F19" i="39"/>
  <c r="E19" i="39"/>
  <c r="D19" i="39"/>
  <c r="C19" i="39"/>
  <c r="B19" i="39"/>
  <c r="V18" i="39"/>
  <c r="T18" i="39"/>
  <c r="S18" i="39"/>
  <c r="R18" i="39"/>
  <c r="Q18" i="39"/>
  <c r="P18" i="39"/>
  <c r="O18" i="39"/>
  <c r="N18" i="39"/>
  <c r="M18" i="39"/>
  <c r="L18" i="39"/>
  <c r="K18" i="39"/>
  <c r="J18" i="39"/>
  <c r="I18" i="39"/>
  <c r="H18" i="39"/>
  <c r="G18" i="39"/>
  <c r="F18" i="39"/>
  <c r="E18" i="39"/>
  <c r="D18" i="39"/>
  <c r="C18" i="39"/>
  <c r="B18" i="39"/>
  <c r="V17" i="39"/>
  <c r="T17" i="39"/>
  <c r="S17" i="39"/>
  <c r="R17" i="39"/>
  <c r="Q17" i="39"/>
  <c r="P17" i="39"/>
  <c r="O17" i="39"/>
  <c r="N17" i="39"/>
  <c r="M17" i="39"/>
  <c r="L17" i="39"/>
  <c r="K17" i="39"/>
  <c r="J17" i="39"/>
  <c r="I17" i="39"/>
  <c r="H17" i="39"/>
  <c r="G17" i="39"/>
  <c r="F17" i="39"/>
  <c r="E17" i="39"/>
  <c r="D17" i="39"/>
  <c r="C17" i="39"/>
  <c r="B17" i="39"/>
  <c r="V16" i="39"/>
  <c r="T16" i="39"/>
  <c r="S16" i="39"/>
  <c r="R16" i="39"/>
  <c r="Q16" i="39"/>
  <c r="P16" i="39"/>
  <c r="O16" i="39"/>
  <c r="N16" i="39"/>
  <c r="M16" i="39"/>
  <c r="L16" i="39"/>
  <c r="K16" i="39"/>
  <c r="J16" i="39"/>
  <c r="I16" i="39"/>
  <c r="H16" i="39"/>
  <c r="G16" i="39"/>
  <c r="F16" i="39"/>
  <c r="E16" i="39"/>
  <c r="D16" i="39"/>
  <c r="C16" i="39"/>
  <c r="B16" i="39"/>
  <c r="V15" i="39"/>
  <c r="T15" i="39"/>
  <c r="S15" i="39"/>
  <c r="R15" i="39"/>
  <c r="Q15" i="39"/>
  <c r="P15" i="39"/>
  <c r="O15" i="39"/>
  <c r="N15" i="39"/>
  <c r="M15" i="39"/>
  <c r="L15" i="39"/>
  <c r="K15" i="39"/>
  <c r="J15" i="39"/>
  <c r="I15" i="39"/>
  <c r="H15" i="39"/>
  <c r="G15" i="39"/>
  <c r="F15" i="39"/>
  <c r="E15" i="39"/>
  <c r="D15" i="39"/>
  <c r="C15" i="39"/>
  <c r="B15" i="39"/>
  <c r="V14" i="39"/>
  <c r="T14" i="39"/>
  <c r="S14" i="39"/>
  <c r="R14" i="39"/>
  <c r="Q14" i="39"/>
  <c r="P14" i="39"/>
  <c r="O14" i="39"/>
  <c r="N14" i="39"/>
  <c r="M14" i="39"/>
  <c r="L14" i="39"/>
  <c r="K14" i="39"/>
  <c r="J14" i="39"/>
  <c r="I14" i="39"/>
  <c r="H14" i="39"/>
  <c r="G14" i="39"/>
  <c r="F14" i="39"/>
  <c r="E14" i="39"/>
  <c r="D14" i="39"/>
  <c r="C14" i="39"/>
  <c r="B14" i="39"/>
  <c r="V13" i="39"/>
  <c r="T13" i="39"/>
  <c r="S13" i="39"/>
  <c r="R13" i="39"/>
  <c r="Q13" i="39"/>
  <c r="P13" i="39"/>
  <c r="O13" i="39"/>
  <c r="N13" i="39"/>
  <c r="M13" i="39"/>
  <c r="L13" i="39"/>
  <c r="K13" i="39"/>
  <c r="J13" i="39"/>
  <c r="I13" i="39"/>
  <c r="H13" i="39"/>
  <c r="G13" i="39"/>
  <c r="F13" i="39"/>
  <c r="E13" i="39"/>
  <c r="D13" i="39"/>
  <c r="C13" i="39"/>
  <c r="B13" i="39"/>
  <c r="V12" i="39"/>
  <c r="T12" i="39"/>
  <c r="S12" i="39"/>
  <c r="R12" i="39"/>
  <c r="Q12" i="39"/>
  <c r="P12" i="39"/>
  <c r="O12" i="39"/>
  <c r="N12" i="39"/>
  <c r="M12" i="39"/>
  <c r="L12" i="39"/>
  <c r="K12" i="39"/>
  <c r="J12" i="39"/>
  <c r="I12" i="39"/>
  <c r="H12" i="39"/>
  <c r="G12" i="39"/>
  <c r="F12" i="39"/>
  <c r="E12" i="39"/>
  <c r="D12" i="39"/>
  <c r="C12" i="39"/>
  <c r="B12" i="39"/>
  <c r="V11" i="39"/>
  <c r="T11" i="39"/>
  <c r="S11" i="39"/>
  <c r="R11" i="39"/>
  <c r="Q11" i="39"/>
  <c r="P11" i="39"/>
  <c r="O11" i="39"/>
  <c r="N11" i="39"/>
  <c r="M11" i="39"/>
  <c r="L11" i="39"/>
  <c r="K11" i="39"/>
  <c r="J11" i="39"/>
  <c r="I11" i="39"/>
  <c r="H11" i="39"/>
  <c r="G11" i="39"/>
  <c r="F11" i="39"/>
  <c r="E11" i="39"/>
  <c r="D11" i="39"/>
  <c r="C11" i="39"/>
  <c r="B11" i="39"/>
  <c r="V10" i="39"/>
  <c r="T10" i="39"/>
  <c r="S10" i="39"/>
  <c r="R10" i="39"/>
  <c r="Q10" i="39"/>
  <c r="P10" i="39"/>
  <c r="O10" i="39"/>
  <c r="N10" i="39"/>
  <c r="M10" i="39"/>
  <c r="L10" i="39"/>
  <c r="K10" i="39"/>
  <c r="J10" i="39"/>
  <c r="I10" i="39"/>
  <c r="H10" i="39"/>
  <c r="G10" i="39"/>
  <c r="F10" i="39"/>
  <c r="E10" i="39"/>
  <c r="D10" i="39"/>
  <c r="C10" i="39"/>
  <c r="B10" i="39"/>
  <c r="V9" i="39"/>
  <c r="T9" i="39"/>
  <c r="S9" i="39"/>
  <c r="R9" i="39"/>
  <c r="Q9" i="39"/>
  <c r="P9" i="39"/>
  <c r="O9" i="39"/>
  <c r="N9" i="39"/>
  <c r="M9" i="39"/>
  <c r="L9" i="39"/>
  <c r="K9" i="39"/>
  <c r="J9" i="39"/>
  <c r="I9" i="39"/>
  <c r="H9" i="39"/>
  <c r="G9" i="39"/>
  <c r="F9" i="39"/>
  <c r="E9" i="39"/>
  <c r="D9" i="39"/>
  <c r="C9" i="39"/>
  <c r="B9" i="39"/>
  <c r="V8" i="39"/>
  <c r="T8" i="39"/>
  <c r="S8" i="39"/>
  <c r="R8" i="39"/>
  <c r="Q8" i="39"/>
  <c r="P8" i="39"/>
  <c r="O8" i="39"/>
  <c r="N8" i="39"/>
  <c r="M8" i="39"/>
  <c r="L8" i="39"/>
  <c r="K8" i="39"/>
  <c r="J8" i="39"/>
  <c r="I8" i="39"/>
  <c r="H8" i="39"/>
  <c r="G8" i="39"/>
  <c r="F8" i="39"/>
  <c r="E8" i="39"/>
  <c r="D8" i="39"/>
  <c r="C8" i="39"/>
  <c r="B8" i="39"/>
  <c r="V7" i="39"/>
  <c r="T7" i="39"/>
  <c r="S7" i="39"/>
  <c r="R7" i="39"/>
  <c r="Q7" i="39"/>
  <c r="P7" i="39"/>
  <c r="O7" i="39"/>
  <c r="N7" i="39"/>
  <c r="M7" i="39"/>
  <c r="L7" i="39"/>
  <c r="K7" i="39"/>
  <c r="J7" i="39"/>
  <c r="I7" i="39"/>
  <c r="H7" i="39"/>
  <c r="G7" i="39"/>
  <c r="F7" i="39"/>
  <c r="E7" i="39"/>
  <c r="D7" i="39"/>
  <c r="C7" i="39"/>
  <c r="B7" i="39"/>
  <c r="V6" i="39"/>
  <c r="T6" i="39"/>
  <c r="S6" i="39"/>
  <c r="R6" i="39"/>
  <c r="Q6" i="39"/>
  <c r="P6" i="39"/>
  <c r="O6" i="39"/>
  <c r="N6" i="39"/>
  <c r="M6" i="39"/>
  <c r="L6" i="39"/>
  <c r="K6" i="39"/>
  <c r="J6" i="39"/>
  <c r="I6" i="39"/>
  <c r="H6" i="39"/>
  <c r="G6" i="39"/>
  <c r="F6" i="39"/>
  <c r="E6" i="39"/>
  <c r="D6" i="39"/>
  <c r="C6" i="39"/>
  <c r="B6" i="39"/>
  <c r="V5" i="39"/>
  <c r="T5" i="39"/>
  <c r="S5" i="39"/>
  <c r="R5" i="39"/>
  <c r="Q5" i="39"/>
  <c r="P5" i="39"/>
  <c r="O5" i="39"/>
  <c r="N5" i="39"/>
  <c r="M5" i="39"/>
  <c r="L5" i="39"/>
  <c r="K5" i="39"/>
  <c r="J5" i="39"/>
  <c r="I5" i="39"/>
  <c r="H5" i="39"/>
  <c r="G5" i="39"/>
  <c r="F5" i="39"/>
  <c r="E5" i="39"/>
  <c r="D5" i="39"/>
  <c r="C5" i="39"/>
  <c r="B5" i="39"/>
  <c r="V4" i="39"/>
  <c r="T4" i="39"/>
  <c r="S4" i="39"/>
  <c r="R4" i="39"/>
  <c r="Q4" i="39"/>
  <c r="P4" i="39"/>
  <c r="O4" i="39"/>
  <c r="N4" i="39"/>
  <c r="M4" i="39"/>
  <c r="L4" i="39"/>
  <c r="K4" i="39"/>
  <c r="J4" i="39"/>
  <c r="I4" i="39"/>
  <c r="H4" i="39"/>
  <c r="G4" i="39"/>
  <c r="F4" i="39"/>
  <c r="E4" i="39"/>
  <c r="D4" i="39"/>
  <c r="C4" i="39"/>
  <c r="B4" i="39"/>
  <c r="V3" i="39"/>
  <c r="T3" i="39"/>
  <c r="S3" i="39"/>
  <c r="R3" i="39"/>
  <c r="Q3" i="39"/>
  <c r="P3" i="39"/>
  <c r="O3" i="39"/>
  <c r="N3" i="39"/>
  <c r="M3" i="39"/>
  <c r="L3" i="39"/>
  <c r="K3" i="39"/>
  <c r="J3" i="39"/>
  <c r="I3" i="39"/>
  <c r="H3" i="39"/>
  <c r="G3" i="39"/>
  <c r="F3" i="39"/>
  <c r="E3" i="39"/>
  <c r="D3" i="39"/>
  <c r="C3" i="39"/>
  <c r="B3" i="39"/>
  <c r="V2" i="39"/>
  <c r="T2" i="39"/>
  <c r="S2" i="39"/>
  <c r="R2" i="39"/>
  <c r="Q2" i="39"/>
  <c r="P2" i="39"/>
  <c r="O2" i="39"/>
  <c r="N2" i="39"/>
  <c r="M2" i="39"/>
  <c r="L2" i="39"/>
  <c r="K2" i="39"/>
  <c r="J2" i="39"/>
  <c r="I2" i="39"/>
  <c r="H2" i="39"/>
  <c r="G2" i="39"/>
  <c r="F2" i="39"/>
  <c r="E2" i="39"/>
  <c r="D2" i="39"/>
  <c r="C2" i="39"/>
  <c r="B2" i="39"/>
  <c r="S1" i="39"/>
  <c r="Q1" i="39"/>
  <c r="P1" i="39"/>
  <c r="O1" i="39"/>
  <c r="M1" i="39"/>
  <c r="L1" i="39"/>
  <c r="K1" i="39"/>
  <c r="J1" i="39"/>
  <c r="H1" i="39"/>
  <c r="G1" i="39"/>
  <c r="E1" i="39"/>
  <c r="D1" i="39"/>
  <c r="C1" i="39"/>
  <c r="V44" i="23"/>
  <c r="T44" i="23"/>
  <c r="R44" i="23"/>
  <c r="Q44" i="23"/>
  <c r="P44" i="23"/>
  <c r="O44" i="23"/>
  <c r="N44" i="23"/>
  <c r="M44" i="23"/>
  <c r="L44" i="23"/>
  <c r="K44" i="23"/>
  <c r="J44" i="23"/>
  <c r="I44" i="23"/>
  <c r="H44" i="23"/>
  <c r="G44" i="23"/>
  <c r="F44" i="23"/>
  <c r="E44" i="23"/>
  <c r="D44" i="23"/>
  <c r="B44" i="23"/>
  <c r="V43" i="23"/>
  <c r="T43" i="23"/>
  <c r="R43" i="23"/>
  <c r="Q43" i="23"/>
  <c r="P43" i="23"/>
  <c r="O43" i="23"/>
  <c r="N43" i="23"/>
  <c r="M43" i="23"/>
  <c r="L43" i="23"/>
  <c r="K43" i="23"/>
  <c r="J43" i="23"/>
  <c r="I43" i="23"/>
  <c r="H43" i="23"/>
  <c r="G43" i="23"/>
  <c r="F43" i="23"/>
  <c r="E43" i="23"/>
  <c r="D43" i="23"/>
  <c r="B43" i="23"/>
  <c r="V42" i="23"/>
  <c r="T42" i="23"/>
  <c r="S42" i="23"/>
  <c r="R42" i="23"/>
  <c r="Q42" i="23"/>
  <c r="P42" i="23"/>
  <c r="O42" i="23"/>
  <c r="N42" i="23"/>
  <c r="M42" i="23"/>
  <c r="L42" i="23"/>
  <c r="K42" i="23"/>
  <c r="J42" i="23"/>
  <c r="I42" i="23"/>
  <c r="H42" i="23"/>
  <c r="G42" i="23"/>
  <c r="F42" i="23"/>
  <c r="E42" i="23"/>
  <c r="D42" i="23"/>
  <c r="B42" i="23"/>
  <c r="V41" i="23"/>
  <c r="T41" i="23"/>
  <c r="R41" i="23"/>
  <c r="Q41" i="23"/>
  <c r="P41" i="23"/>
  <c r="O41" i="23"/>
  <c r="N41" i="23"/>
  <c r="M41" i="23"/>
  <c r="L41" i="23"/>
  <c r="K41" i="23"/>
  <c r="J41" i="23"/>
  <c r="I41" i="23"/>
  <c r="H41" i="23"/>
  <c r="G41" i="23"/>
  <c r="F41" i="23"/>
  <c r="E41" i="23"/>
  <c r="D41" i="23"/>
  <c r="B41" i="23"/>
  <c r="V40" i="23"/>
  <c r="T40" i="23"/>
  <c r="R40" i="23"/>
  <c r="Q40" i="23"/>
  <c r="P40" i="23"/>
  <c r="O40" i="23"/>
  <c r="N40" i="23"/>
  <c r="M40" i="23"/>
  <c r="L40" i="23"/>
  <c r="K40" i="23"/>
  <c r="J40" i="23"/>
  <c r="I40" i="23"/>
  <c r="H40" i="23"/>
  <c r="G40" i="23"/>
  <c r="F40" i="23"/>
  <c r="E40" i="23"/>
  <c r="D40" i="23"/>
  <c r="B40" i="23"/>
  <c r="V39" i="23"/>
  <c r="T39" i="23"/>
  <c r="S39" i="23"/>
  <c r="R39" i="23"/>
  <c r="Q39" i="23"/>
  <c r="P39" i="23"/>
  <c r="O39" i="23"/>
  <c r="N39" i="23"/>
  <c r="M39" i="23"/>
  <c r="L39" i="23"/>
  <c r="K39" i="23"/>
  <c r="J39" i="23"/>
  <c r="I39" i="23"/>
  <c r="H39" i="23"/>
  <c r="G39" i="23"/>
  <c r="F39" i="23"/>
  <c r="E39" i="23"/>
  <c r="D39" i="23"/>
  <c r="B39" i="23"/>
  <c r="V38" i="23"/>
  <c r="T38" i="23"/>
  <c r="R38" i="23"/>
  <c r="Q38" i="23"/>
  <c r="P38" i="23"/>
  <c r="O38" i="23"/>
  <c r="N38" i="23"/>
  <c r="M38" i="23"/>
  <c r="L38" i="23"/>
  <c r="K38" i="23"/>
  <c r="J38" i="23"/>
  <c r="I38" i="23"/>
  <c r="H38" i="23"/>
  <c r="G38" i="23"/>
  <c r="F38" i="23"/>
  <c r="E38" i="23"/>
  <c r="D38" i="23"/>
  <c r="B38" i="23"/>
  <c r="V37" i="23"/>
  <c r="T37" i="23"/>
  <c r="R37" i="23"/>
  <c r="Q37" i="23"/>
  <c r="P37" i="23"/>
  <c r="O37" i="23"/>
  <c r="N37" i="23"/>
  <c r="M37" i="23"/>
  <c r="L37" i="23"/>
  <c r="K37" i="23"/>
  <c r="J37" i="23"/>
  <c r="I37" i="23"/>
  <c r="H37" i="23"/>
  <c r="G37" i="23"/>
  <c r="F37" i="23"/>
  <c r="E37" i="23"/>
  <c r="D37" i="23"/>
  <c r="B37" i="23"/>
  <c r="V36" i="23"/>
  <c r="T36" i="23"/>
  <c r="S36" i="23"/>
  <c r="R36" i="23"/>
  <c r="Q36" i="23"/>
  <c r="P36" i="23"/>
  <c r="O36" i="23"/>
  <c r="N36" i="23"/>
  <c r="M36" i="23"/>
  <c r="L36" i="23"/>
  <c r="K36" i="23"/>
  <c r="J36" i="23"/>
  <c r="I36" i="23"/>
  <c r="H36" i="23"/>
  <c r="G36" i="23"/>
  <c r="F36" i="23"/>
  <c r="E36" i="23"/>
  <c r="D36" i="23"/>
  <c r="B36" i="23"/>
  <c r="V35" i="23"/>
  <c r="T35" i="23"/>
  <c r="R35" i="23"/>
  <c r="Q35" i="23"/>
  <c r="P35" i="23"/>
  <c r="O35" i="23"/>
  <c r="N35" i="23"/>
  <c r="M35" i="23"/>
  <c r="L35" i="23"/>
  <c r="K35" i="23"/>
  <c r="J35" i="23"/>
  <c r="I35" i="23"/>
  <c r="H35" i="23"/>
  <c r="G35" i="23"/>
  <c r="F35" i="23"/>
  <c r="E35" i="23"/>
  <c r="D35" i="23"/>
  <c r="B35" i="23"/>
  <c r="V34" i="23"/>
  <c r="T34" i="23"/>
  <c r="R34" i="23"/>
  <c r="Q34" i="23"/>
  <c r="P34" i="23"/>
  <c r="O34" i="23"/>
  <c r="N34" i="23"/>
  <c r="M34" i="23"/>
  <c r="L34" i="23"/>
  <c r="K34" i="23"/>
  <c r="J34" i="23"/>
  <c r="I34" i="23"/>
  <c r="H34" i="23"/>
  <c r="G34" i="23"/>
  <c r="F34" i="23"/>
  <c r="E34" i="23"/>
  <c r="D34" i="23"/>
  <c r="B34" i="23"/>
  <c r="V33" i="23"/>
  <c r="T33" i="23"/>
  <c r="S33" i="23"/>
  <c r="R33" i="23"/>
  <c r="Q33" i="23"/>
  <c r="P33" i="23"/>
  <c r="O33" i="23"/>
  <c r="N33" i="23"/>
  <c r="M33" i="23"/>
  <c r="L33" i="23"/>
  <c r="K33" i="23"/>
  <c r="J33" i="23"/>
  <c r="I33" i="23"/>
  <c r="H33" i="23"/>
  <c r="G33" i="23"/>
  <c r="F33" i="23"/>
  <c r="E33" i="23"/>
  <c r="D33" i="23"/>
  <c r="B33" i="23"/>
  <c r="V32" i="23"/>
  <c r="T32" i="23"/>
  <c r="R32" i="23"/>
  <c r="Q32" i="23"/>
  <c r="P32" i="23"/>
  <c r="O32" i="23"/>
  <c r="N32" i="23"/>
  <c r="M32" i="23"/>
  <c r="L32" i="23"/>
  <c r="K32" i="23"/>
  <c r="J32" i="23"/>
  <c r="I32" i="23"/>
  <c r="H32" i="23"/>
  <c r="G32" i="23"/>
  <c r="F32" i="23"/>
  <c r="E32" i="23"/>
  <c r="D32" i="23"/>
  <c r="B32" i="23"/>
  <c r="V31" i="23"/>
  <c r="T31" i="23"/>
  <c r="R31" i="23"/>
  <c r="Q31" i="23"/>
  <c r="P31" i="23"/>
  <c r="O31" i="23"/>
  <c r="N31" i="23"/>
  <c r="M31" i="23"/>
  <c r="L31" i="23"/>
  <c r="K31" i="23"/>
  <c r="J31" i="23"/>
  <c r="I31" i="23"/>
  <c r="H31" i="23"/>
  <c r="G31" i="23"/>
  <c r="F31" i="23"/>
  <c r="E31" i="23"/>
  <c r="D31" i="23"/>
  <c r="B31" i="23"/>
  <c r="V30" i="23"/>
  <c r="T30" i="23"/>
  <c r="S30" i="23"/>
  <c r="R30" i="23"/>
  <c r="Q30" i="23"/>
  <c r="P30" i="23"/>
  <c r="O30" i="23"/>
  <c r="N30" i="23"/>
  <c r="M30" i="23"/>
  <c r="L30" i="23"/>
  <c r="K30" i="23"/>
  <c r="J30" i="23"/>
  <c r="I30" i="23"/>
  <c r="H30" i="23"/>
  <c r="G30" i="23"/>
  <c r="F30" i="23"/>
  <c r="E30" i="23"/>
  <c r="D30" i="23"/>
  <c r="B30" i="23"/>
  <c r="V29" i="23"/>
  <c r="T29" i="23"/>
  <c r="R29" i="23"/>
  <c r="Q29" i="23"/>
  <c r="P29" i="23"/>
  <c r="O29" i="23"/>
  <c r="N29" i="23"/>
  <c r="M29" i="23"/>
  <c r="L29" i="23"/>
  <c r="K29" i="23"/>
  <c r="J29" i="23"/>
  <c r="I29" i="23"/>
  <c r="H29" i="23"/>
  <c r="G29" i="23"/>
  <c r="F29" i="23"/>
  <c r="E29" i="23"/>
  <c r="D29" i="23"/>
  <c r="B29" i="23"/>
  <c r="V28" i="23"/>
  <c r="T28" i="23"/>
  <c r="R28" i="23"/>
  <c r="Q28" i="23"/>
  <c r="P28" i="23"/>
  <c r="O28" i="23"/>
  <c r="N28" i="23"/>
  <c r="M28" i="23"/>
  <c r="L28" i="23"/>
  <c r="K28" i="23"/>
  <c r="J28" i="23"/>
  <c r="I28" i="23"/>
  <c r="H28" i="23"/>
  <c r="G28" i="23"/>
  <c r="F28" i="23"/>
  <c r="E28" i="23"/>
  <c r="D28" i="23"/>
  <c r="B28" i="23"/>
  <c r="V27" i="23"/>
  <c r="T27" i="23"/>
  <c r="S27" i="23"/>
  <c r="R27" i="23"/>
  <c r="Q27" i="23"/>
  <c r="P27" i="23"/>
  <c r="O27" i="23"/>
  <c r="N27" i="23"/>
  <c r="M27" i="23"/>
  <c r="L27" i="23"/>
  <c r="K27" i="23"/>
  <c r="J27" i="23"/>
  <c r="I27" i="23"/>
  <c r="H27" i="23"/>
  <c r="G27" i="23"/>
  <c r="F27" i="23"/>
  <c r="E27" i="23"/>
  <c r="D27" i="23"/>
  <c r="B27" i="23"/>
  <c r="V26" i="23"/>
  <c r="T26" i="23"/>
  <c r="R26" i="23"/>
  <c r="Q26" i="23"/>
  <c r="P26" i="23"/>
  <c r="O26" i="23"/>
  <c r="N26" i="23"/>
  <c r="M26" i="23"/>
  <c r="L26" i="23"/>
  <c r="K26" i="23"/>
  <c r="J26" i="23"/>
  <c r="I26" i="23"/>
  <c r="H26" i="23"/>
  <c r="G26" i="23"/>
  <c r="F26" i="23"/>
  <c r="E26" i="23"/>
  <c r="D26" i="23"/>
  <c r="B26" i="23"/>
  <c r="V25" i="23"/>
  <c r="T25" i="23"/>
  <c r="R25" i="23"/>
  <c r="Q25" i="23"/>
  <c r="P25" i="23"/>
  <c r="O25" i="23"/>
  <c r="N25" i="23"/>
  <c r="M25" i="23"/>
  <c r="L25" i="23"/>
  <c r="K25" i="23"/>
  <c r="J25" i="23"/>
  <c r="I25" i="23"/>
  <c r="H25" i="23"/>
  <c r="G25" i="23"/>
  <c r="F25" i="23"/>
  <c r="E25" i="23"/>
  <c r="D25" i="23"/>
  <c r="B25" i="23"/>
  <c r="V24" i="23"/>
  <c r="T24" i="23"/>
  <c r="S24" i="23"/>
  <c r="R24" i="23"/>
  <c r="Q24" i="23"/>
  <c r="P24" i="23"/>
  <c r="O24" i="23"/>
  <c r="N24" i="23"/>
  <c r="M24" i="23"/>
  <c r="L24" i="23"/>
  <c r="K24" i="23"/>
  <c r="J24" i="23"/>
  <c r="I24" i="23"/>
  <c r="H24" i="23"/>
  <c r="G24" i="23"/>
  <c r="F24" i="23"/>
  <c r="E24" i="23"/>
  <c r="D24" i="23"/>
  <c r="B24" i="23"/>
  <c r="V23" i="23"/>
  <c r="T23" i="23"/>
  <c r="R23" i="23"/>
  <c r="Q23" i="23"/>
  <c r="P23" i="23"/>
  <c r="O23" i="23"/>
  <c r="N23" i="23"/>
  <c r="M23" i="23"/>
  <c r="L23" i="23"/>
  <c r="K23" i="23"/>
  <c r="J23" i="23"/>
  <c r="I23" i="23"/>
  <c r="H23" i="23"/>
  <c r="G23" i="23"/>
  <c r="F23" i="23"/>
  <c r="E23" i="23"/>
  <c r="D23" i="23"/>
  <c r="B23" i="23"/>
  <c r="V22" i="23"/>
  <c r="T22" i="23"/>
  <c r="R22" i="23"/>
  <c r="Q22" i="23"/>
  <c r="P22" i="23"/>
  <c r="O22" i="23"/>
  <c r="N22" i="23"/>
  <c r="M22" i="23"/>
  <c r="L22" i="23"/>
  <c r="K22" i="23"/>
  <c r="J22" i="23"/>
  <c r="I22" i="23"/>
  <c r="H22" i="23"/>
  <c r="G22" i="23"/>
  <c r="F22" i="23"/>
  <c r="E22" i="23"/>
  <c r="D22" i="23"/>
  <c r="B22" i="23"/>
  <c r="V21" i="23"/>
  <c r="T21" i="23"/>
  <c r="S21" i="23"/>
  <c r="R21" i="23"/>
  <c r="Q21" i="23"/>
  <c r="P21" i="23"/>
  <c r="O21" i="23"/>
  <c r="N21" i="23"/>
  <c r="M21" i="23"/>
  <c r="L21" i="23"/>
  <c r="K21" i="23"/>
  <c r="J21" i="23"/>
  <c r="I21" i="23"/>
  <c r="H21" i="23"/>
  <c r="G21" i="23"/>
  <c r="F21" i="23"/>
  <c r="E21" i="23"/>
  <c r="D21" i="23"/>
  <c r="B21" i="23"/>
  <c r="V20" i="23"/>
  <c r="T20" i="23"/>
  <c r="R20" i="23"/>
  <c r="Q20" i="23"/>
  <c r="P20" i="23"/>
  <c r="O20" i="23"/>
  <c r="N20" i="23"/>
  <c r="M20" i="23"/>
  <c r="L20" i="23"/>
  <c r="K20" i="23"/>
  <c r="J20" i="23"/>
  <c r="I20" i="23"/>
  <c r="H20" i="23"/>
  <c r="G20" i="23"/>
  <c r="F20" i="23"/>
  <c r="E20" i="23"/>
  <c r="D20" i="23"/>
  <c r="B20" i="23"/>
  <c r="V19" i="23"/>
  <c r="T19" i="23"/>
  <c r="R19" i="23"/>
  <c r="Q19" i="23"/>
  <c r="P19" i="23"/>
  <c r="O19" i="23"/>
  <c r="N19" i="23"/>
  <c r="M19" i="23"/>
  <c r="L19" i="23"/>
  <c r="K19" i="23"/>
  <c r="J19" i="23"/>
  <c r="I19" i="23"/>
  <c r="H19" i="23"/>
  <c r="G19" i="23"/>
  <c r="F19" i="23"/>
  <c r="E19" i="23"/>
  <c r="D19" i="23"/>
  <c r="B19" i="23"/>
  <c r="V18" i="23"/>
  <c r="T18" i="23"/>
  <c r="S18" i="23"/>
  <c r="R18" i="23"/>
  <c r="Q18" i="23"/>
  <c r="P18" i="23"/>
  <c r="O18" i="23"/>
  <c r="N18" i="23"/>
  <c r="M18" i="23"/>
  <c r="L18" i="23"/>
  <c r="K18" i="23"/>
  <c r="J18" i="23"/>
  <c r="I18" i="23"/>
  <c r="H18" i="23"/>
  <c r="G18" i="23"/>
  <c r="F18" i="23"/>
  <c r="E18" i="23"/>
  <c r="D18" i="23"/>
  <c r="B18" i="23"/>
  <c r="V17" i="23"/>
  <c r="T17" i="23"/>
  <c r="R17" i="23"/>
  <c r="Q17" i="23"/>
  <c r="P17" i="23"/>
  <c r="O17" i="23"/>
  <c r="N17" i="23"/>
  <c r="M17" i="23"/>
  <c r="L17" i="23"/>
  <c r="K17" i="23"/>
  <c r="J17" i="23"/>
  <c r="I17" i="23"/>
  <c r="H17" i="23"/>
  <c r="G17" i="23"/>
  <c r="F17" i="23"/>
  <c r="E17" i="23"/>
  <c r="D17" i="23"/>
  <c r="B17" i="23"/>
  <c r="V16" i="23"/>
  <c r="T16" i="23"/>
  <c r="R16" i="23"/>
  <c r="Q16" i="23"/>
  <c r="P16" i="23"/>
  <c r="O16" i="23"/>
  <c r="N16" i="23"/>
  <c r="M16" i="23"/>
  <c r="L16" i="23"/>
  <c r="K16" i="23"/>
  <c r="J16" i="23"/>
  <c r="I16" i="23"/>
  <c r="H16" i="23"/>
  <c r="G16" i="23"/>
  <c r="F16" i="23"/>
  <c r="E16" i="23"/>
  <c r="D16" i="23"/>
  <c r="B16" i="23"/>
  <c r="V15" i="23"/>
  <c r="T15" i="23"/>
  <c r="S15" i="23"/>
  <c r="R15" i="23"/>
  <c r="Q15" i="23"/>
  <c r="P15" i="23"/>
  <c r="O15" i="23"/>
  <c r="N15" i="23"/>
  <c r="M15" i="23"/>
  <c r="L15" i="23"/>
  <c r="K15" i="23"/>
  <c r="J15" i="23"/>
  <c r="I15" i="23"/>
  <c r="H15" i="23"/>
  <c r="G15" i="23"/>
  <c r="F15" i="23"/>
  <c r="E15" i="23"/>
  <c r="D15" i="23"/>
  <c r="B15" i="23"/>
  <c r="V14" i="23"/>
  <c r="T14" i="23"/>
  <c r="R14" i="23"/>
  <c r="Q14" i="23"/>
  <c r="P14" i="23"/>
  <c r="O14" i="23"/>
  <c r="N14" i="23"/>
  <c r="M14" i="23"/>
  <c r="L14" i="23"/>
  <c r="K14" i="23"/>
  <c r="J14" i="23"/>
  <c r="I14" i="23"/>
  <c r="H14" i="23"/>
  <c r="G14" i="23"/>
  <c r="F14" i="23"/>
  <c r="E14" i="23"/>
  <c r="D14" i="23"/>
  <c r="B14" i="23"/>
  <c r="V13" i="23"/>
  <c r="T13" i="23"/>
  <c r="R13" i="23"/>
  <c r="Q13" i="23"/>
  <c r="P13" i="23"/>
  <c r="O13" i="23"/>
  <c r="N13" i="23"/>
  <c r="M13" i="23"/>
  <c r="L13" i="23"/>
  <c r="K13" i="23"/>
  <c r="J13" i="23"/>
  <c r="I13" i="23"/>
  <c r="H13" i="23"/>
  <c r="G13" i="23"/>
  <c r="F13" i="23"/>
  <c r="E13" i="23"/>
  <c r="D13" i="23"/>
  <c r="B13" i="23"/>
  <c r="V12" i="23"/>
  <c r="T12" i="23"/>
  <c r="S12" i="23"/>
  <c r="R12" i="23"/>
  <c r="Q12" i="23"/>
  <c r="P12" i="23"/>
  <c r="O12" i="23"/>
  <c r="N12" i="23"/>
  <c r="M12" i="23"/>
  <c r="L12" i="23"/>
  <c r="K12" i="23"/>
  <c r="J12" i="23"/>
  <c r="I12" i="23"/>
  <c r="H12" i="23"/>
  <c r="G12" i="23"/>
  <c r="F12" i="23"/>
  <c r="E12" i="23"/>
  <c r="D12" i="23"/>
  <c r="B12" i="23"/>
  <c r="V11" i="23"/>
  <c r="T11" i="23"/>
  <c r="R11" i="23"/>
  <c r="Q11" i="23"/>
  <c r="P11" i="23"/>
  <c r="O11" i="23"/>
  <c r="N11" i="23"/>
  <c r="M11" i="23"/>
  <c r="L11" i="23"/>
  <c r="K11" i="23"/>
  <c r="J11" i="23"/>
  <c r="I11" i="23"/>
  <c r="H11" i="23"/>
  <c r="G11" i="23"/>
  <c r="F11" i="23"/>
  <c r="E11" i="23"/>
  <c r="D11" i="23"/>
  <c r="B11" i="23"/>
  <c r="V10" i="23"/>
  <c r="T10" i="23"/>
  <c r="R10" i="23"/>
  <c r="Q10" i="23"/>
  <c r="P10" i="23"/>
  <c r="O10" i="23"/>
  <c r="N10" i="23"/>
  <c r="M10" i="23"/>
  <c r="L10" i="23"/>
  <c r="K10" i="23"/>
  <c r="J10" i="23"/>
  <c r="I10" i="23"/>
  <c r="H10" i="23"/>
  <c r="G10" i="23"/>
  <c r="F10" i="23"/>
  <c r="E10" i="23"/>
  <c r="D10" i="23"/>
  <c r="B10" i="23"/>
  <c r="V9" i="23"/>
  <c r="T9" i="23"/>
  <c r="S9" i="23"/>
  <c r="R9" i="23"/>
  <c r="Q9" i="23"/>
  <c r="P9" i="23"/>
  <c r="O9" i="23"/>
  <c r="N9" i="23"/>
  <c r="M9" i="23"/>
  <c r="L9" i="23"/>
  <c r="K9" i="23"/>
  <c r="J9" i="23"/>
  <c r="I9" i="23"/>
  <c r="H9" i="23"/>
  <c r="G9" i="23"/>
  <c r="F9" i="23"/>
  <c r="E9" i="23"/>
  <c r="D9" i="23"/>
  <c r="B9" i="23"/>
  <c r="V8" i="23"/>
  <c r="T8" i="23"/>
  <c r="R8" i="23"/>
  <c r="Q8" i="23"/>
  <c r="P8" i="23"/>
  <c r="O8" i="23"/>
  <c r="N8" i="23"/>
  <c r="M8" i="23"/>
  <c r="L8" i="23"/>
  <c r="K8" i="23"/>
  <c r="J8" i="23"/>
  <c r="I8" i="23"/>
  <c r="H8" i="23"/>
  <c r="G8" i="23"/>
  <c r="F8" i="23"/>
  <c r="E8" i="23"/>
  <c r="D8" i="23"/>
  <c r="B8" i="23"/>
  <c r="V7" i="23"/>
  <c r="T7" i="23"/>
  <c r="R7" i="23"/>
  <c r="Q7" i="23"/>
  <c r="P7" i="23"/>
  <c r="O7" i="23"/>
  <c r="N7" i="23"/>
  <c r="M7" i="23"/>
  <c r="L7" i="23"/>
  <c r="K7" i="23"/>
  <c r="J7" i="23"/>
  <c r="I7" i="23"/>
  <c r="H7" i="23"/>
  <c r="G7" i="23"/>
  <c r="F7" i="23"/>
  <c r="E7" i="23"/>
  <c r="D7" i="23"/>
  <c r="B7" i="23"/>
  <c r="V6" i="23"/>
  <c r="T6" i="23"/>
  <c r="S6" i="23"/>
  <c r="R6" i="23"/>
  <c r="Q6" i="23"/>
  <c r="P6" i="23"/>
  <c r="O6" i="23"/>
  <c r="N6" i="23"/>
  <c r="M6" i="23"/>
  <c r="L6" i="23"/>
  <c r="K6" i="23"/>
  <c r="J6" i="23"/>
  <c r="I6" i="23"/>
  <c r="H6" i="23"/>
  <c r="G6" i="23"/>
  <c r="F6" i="23"/>
  <c r="E6" i="23"/>
  <c r="D6" i="23"/>
  <c r="B6" i="23"/>
  <c r="V5" i="23"/>
  <c r="T5" i="23"/>
  <c r="R5" i="23"/>
  <c r="Q5" i="23"/>
  <c r="P5" i="23"/>
  <c r="O5" i="23"/>
  <c r="N5" i="23"/>
  <c r="M5" i="23"/>
  <c r="L5" i="23"/>
  <c r="K5" i="23"/>
  <c r="J5" i="23"/>
  <c r="I5" i="23"/>
  <c r="H5" i="23"/>
  <c r="G5" i="23"/>
  <c r="F5" i="23"/>
  <c r="E5" i="23"/>
  <c r="D5" i="23"/>
  <c r="B5" i="23"/>
  <c r="V4" i="23"/>
  <c r="T4" i="23"/>
  <c r="R4" i="23"/>
  <c r="Q4" i="23"/>
  <c r="P4" i="23"/>
  <c r="O4" i="23"/>
  <c r="N4" i="23"/>
  <c r="M4" i="23"/>
  <c r="L4" i="23"/>
  <c r="K4" i="23"/>
  <c r="J4" i="23"/>
  <c r="I4" i="23"/>
  <c r="H4" i="23"/>
  <c r="G4" i="23"/>
  <c r="F4" i="23"/>
  <c r="E4" i="23"/>
  <c r="D4" i="23"/>
  <c r="B4" i="23"/>
  <c r="V3" i="23"/>
  <c r="T3" i="23"/>
  <c r="S3" i="23"/>
  <c r="R3" i="23"/>
  <c r="Q3" i="23"/>
  <c r="P3" i="23"/>
  <c r="O3" i="23"/>
  <c r="N3" i="23"/>
  <c r="M3" i="23"/>
  <c r="L3" i="23"/>
  <c r="K3" i="23"/>
  <c r="J3" i="23"/>
  <c r="I3" i="23"/>
  <c r="H3" i="23"/>
  <c r="G3" i="23"/>
  <c r="F3" i="23"/>
  <c r="E3" i="23"/>
  <c r="D3" i="23"/>
  <c r="B3" i="23"/>
  <c r="V2" i="23"/>
  <c r="T2" i="23"/>
  <c r="R2" i="23"/>
  <c r="Q2" i="23"/>
  <c r="P2" i="23"/>
  <c r="O2" i="23"/>
  <c r="N2" i="23"/>
  <c r="M2" i="23"/>
  <c r="L2" i="23"/>
  <c r="K2" i="23"/>
  <c r="J2" i="23"/>
  <c r="I2" i="23"/>
  <c r="H2" i="23"/>
  <c r="G2" i="23"/>
  <c r="F2" i="23"/>
  <c r="E2" i="23"/>
  <c r="D2" i="23"/>
  <c r="B2" i="23"/>
  <c r="T1" i="23"/>
  <c r="S1" i="23"/>
  <c r="R1" i="23"/>
  <c r="Q1" i="23"/>
  <c r="P1" i="23"/>
  <c r="O1" i="23"/>
  <c r="M1" i="23"/>
  <c r="L1" i="23"/>
  <c r="K1" i="23"/>
  <c r="J1" i="23"/>
  <c r="H1" i="23"/>
  <c r="G1" i="23"/>
  <c r="F1" i="23"/>
  <c r="E1" i="23"/>
  <c r="D1" i="23"/>
  <c r="C1" i="23"/>
  <c r="V20" i="38"/>
  <c r="T20" i="38"/>
  <c r="S20" i="38"/>
  <c r="R20" i="38"/>
  <c r="Q20" i="38"/>
  <c r="P20" i="38"/>
  <c r="O20" i="38"/>
  <c r="N20" i="38"/>
  <c r="M20" i="38"/>
  <c r="L20" i="38"/>
  <c r="K20" i="38"/>
  <c r="J20" i="38"/>
  <c r="I20" i="38"/>
  <c r="H20" i="38"/>
  <c r="G20" i="38"/>
  <c r="F20" i="38"/>
  <c r="E20" i="38"/>
  <c r="D20" i="38"/>
  <c r="C20" i="38"/>
  <c r="B20" i="38"/>
  <c r="V19" i="38"/>
  <c r="T19" i="38"/>
  <c r="S19" i="38"/>
  <c r="R19" i="38"/>
  <c r="Q19" i="38"/>
  <c r="P19" i="38"/>
  <c r="O19" i="38"/>
  <c r="N19" i="38"/>
  <c r="M19" i="38"/>
  <c r="L19" i="38"/>
  <c r="K19" i="38"/>
  <c r="J19" i="38"/>
  <c r="I19" i="38"/>
  <c r="H19" i="38"/>
  <c r="G19" i="38"/>
  <c r="F19" i="38"/>
  <c r="E19" i="38"/>
  <c r="D19" i="38"/>
  <c r="C19" i="38"/>
  <c r="B19" i="38"/>
  <c r="V18" i="38"/>
  <c r="T18" i="38"/>
  <c r="S18" i="38"/>
  <c r="R18" i="38"/>
  <c r="Q18" i="38"/>
  <c r="P18" i="38"/>
  <c r="O18" i="38"/>
  <c r="N18" i="38"/>
  <c r="M18" i="38"/>
  <c r="L18" i="38"/>
  <c r="K18" i="38"/>
  <c r="J18" i="38"/>
  <c r="I18" i="38"/>
  <c r="H18" i="38"/>
  <c r="G18" i="38"/>
  <c r="F18" i="38"/>
  <c r="E18" i="38"/>
  <c r="D18" i="38"/>
  <c r="C18" i="38"/>
  <c r="B18" i="38"/>
  <c r="V17" i="38"/>
  <c r="T17" i="38"/>
  <c r="S17" i="38"/>
  <c r="R17" i="38"/>
  <c r="Q17" i="38"/>
  <c r="P17" i="38"/>
  <c r="O17" i="38"/>
  <c r="N17" i="38"/>
  <c r="M17" i="38"/>
  <c r="L17" i="38"/>
  <c r="K17" i="38"/>
  <c r="J17" i="38"/>
  <c r="I17" i="38"/>
  <c r="H17" i="38"/>
  <c r="G17" i="38"/>
  <c r="F17" i="38"/>
  <c r="E17" i="38"/>
  <c r="D17" i="38"/>
  <c r="C17" i="38"/>
  <c r="B17" i="38"/>
  <c r="V16" i="38"/>
  <c r="T16" i="38"/>
  <c r="S16" i="38"/>
  <c r="R16" i="38"/>
  <c r="Q16" i="38"/>
  <c r="P16" i="38"/>
  <c r="O16" i="38"/>
  <c r="N16" i="38"/>
  <c r="M16" i="38"/>
  <c r="L16" i="38"/>
  <c r="K16" i="38"/>
  <c r="J16" i="38"/>
  <c r="I16" i="38"/>
  <c r="H16" i="38"/>
  <c r="G16" i="38"/>
  <c r="F16" i="38"/>
  <c r="E16" i="38"/>
  <c r="D16" i="38"/>
  <c r="C16" i="38"/>
  <c r="B16" i="38"/>
  <c r="V15" i="38"/>
  <c r="T15" i="38"/>
  <c r="S15" i="38"/>
  <c r="R15" i="38"/>
  <c r="Q15" i="38"/>
  <c r="P15" i="38"/>
  <c r="O15" i="38"/>
  <c r="N15" i="38"/>
  <c r="M15" i="38"/>
  <c r="L15" i="38"/>
  <c r="K15" i="38"/>
  <c r="J15" i="38"/>
  <c r="I15" i="38"/>
  <c r="H15" i="38"/>
  <c r="G15" i="38"/>
  <c r="F15" i="38"/>
  <c r="E15" i="38"/>
  <c r="D15" i="38"/>
  <c r="C15" i="38"/>
  <c r="B15" i="38"/>
  <c r="V14" i="38"/>
  <c r="T14" i="38"/>
  <c r="S14" i="38"/>
  <c r="R14" i="38"/>
  <c r="Q14" i="38"/>
  <c r="P14" i="38"/>
  <c r="O14" i="38"/>
  <c r="N14" i="38"/>
  <c r="M14" i="38"/>
  <c r="L14" i="38"/>
  <c r="K14" i="38"/>
  <c r="J14" i="38"/>
  <c r="I14" i="38"/>
  <c r="H14" i="38"/>
  <c r="G14" i="38"/>
  <c r="F14" i="38"/>
  <c r="E14" i="38"/>
  <c r="D14" i="38"/>
  <c r="C14" i="38"/>
  <c r="B14" i="38"/>
  <c r="V13" i="38"/>
  <c r="T13" i="38"/>
  <c r="R13" i="38"/>
  <c r="Q13" i="38"/>
  <c r="P13" i="38"/>
  <c r="O13" i="38"/>
  <c r="N13" i="38"/>
  <c r="M13" i="38"/>
  <c r="L13" i="38"/>
  <c r="K13" i="38"/>
  <c r="J13" i="38"/>
  <c r="I13" i="38"/>
  <c r="H13" i="38"/>
  <c r="G13" i="38"/>
  <c r="F13" i="38"/>
  <c r="E13" i="38"/>
  <c r="D13" i="38"/>
  <c r="B13" i="38"/>
  <c r="V12" i="38"/>
  <c r="T12" i="38"/>
  <c r="R12" i="38"/>
  <c r="Q12" i="38"/>
  <c r="P12" i="38"/>
  <c r="O12" i="38"/>
  <c r="N12" i="38"/>
  <c r="M12" i="38"/>
  <c r="L12" i="38"/>
  <c r="K12" i="38"/>
  <c r="J12" i="38"/>
  <c r="I12" i="38"/>
  <c r="H12" i="38"/>
  <c r="G12" i="38"/>
  <c r="F12" i="38"/>
  <c r="E12" i="38"/>
  <c r="D12" i="38"/>
  <c r="B12" i="38"/>
  <c r="V11" i="38"/>
  <c r="T11" i="38"/>
  <c r="S11" i="38"/>
  <c r="R11" i="38"/>
  <c r="Q11" i="38"/>
  <c r="P11" i="38"/>
  <c r="O11" i="38"/>
  <c r="N11" i="38"/>
  <c r="M11" i="38"/>
  <c r="L11" i="38"/>
  <c r="K11" i="38"/>
  <c r="J11" i="38"/>
  <c r="I11" i="38"/>
  <c r="H11" i="38"/>
  <c r="G11" i="38"/>
  <c r="F11" i="38"/>
  <c r="E11" i="38"/>
  <c r="D11" i="38"/>
  <c r="B11" i="38"/>
  <c r="V10" i="38"/>
  <c r="T10" i="38"/>
  <c r="R10" i="38"/>
  <c r="Q10" i="38"/>
  <c r="P10" i="38"/>
  <c r="O10" i="38"/>
  <c r="N10" i="38"/>
  <c r="M10" i="38"/>
  <c r="L10" i="38"/>
  <c r="K10" i="38"/>
  <c r="J10" i="38"/>
  <c r="I10" i="38"/>
  <c r="H10" i="38"/>
  <c r="G10" i="38"/>
  <c r="F10" i="38"/>
  <c r="E10" i="38"/>
  <c r="D10" i="38"/>
  <c r="B10" i="38"/>
  <c r="V9" i="38"/>
  <c r="T9" i="38"/>
  <c r="R9" i="38"/>
  <c r="Q9" i="38"/>
  <c r="P9" i="38"/>
  <c r="O9" i="38"/>
  <c r="N9" i="38"/>
  <c r="M9" i="38"/>
  <c r="L9" i="38"/>
  <c r="K9" i="38"/>
  <c r="J9" i="38"/>
  <c r="I9" i="38"/>
  <c r="H9" i="38"/>
  <c r="G9" i="38"/>
  <c r="F9" i="38"/>
  <c r="E9" i="38"/>
  <c r="D9" i="38"/>
  <c r="B9" i="38"/>
  <c r="V8" i="38"/>
  <c r="T8" i="38"/>
  <c r="S8" i="38"/>
  <c r="R8" i="38"/>
  <c r="Q8" i="38"/>
  <c r="P8" i="38"/>
  <c r="O8" i="38"/>
  <c r="N8" i="38"/>
  <c r="M8" i="38"/>
  <c r="L8" i="38"/>
  <c r="K8" i="38"/>
  <c r="J8" i="38"/>
  <c r="I8" i="38"/>
  <c r="H8" i="38"/>
  <c r="G8" i="38"/>
  <c r="F8" i="38"/>
  <c r="E8" i="38"/>
  <c r="D8" i="38"/>
  <c r="B8" i="38"/>
  <c r="V7" i="38"/>
  <c r="T7" i="38"/>
  <c r="R7" i="38"/>
  <c r="Q7" i="38"/>
  <c r="P7" i="38"/>
  <c r="O7" i="38"/>
  <c r="N7" i="38"/>
  <c r="M7" i="38"/>
  <c r="L7" i="38"/>
  <c r="K7" i="38"/>
  <c r="J7" i="38"/>
  <c r="I7" i="38"/>
  <c r="H7" i="38"/>
  <c r="G7" i="38"/>
  <c r="F7" i="38"/>
  <c r="E7" i="38"/>
  <c r="D7" i="38"/>
  <c r="B7" i="38"/>
  <c r="V6" i="38"/>
  <c r="T6" i="38"/>
  <c r="R6" i="38"/>
  <c r="Q6" i="38"/>
  <c r="P6" i="38"/>
  <c r="O6" i="38"/>
  <c r="N6" i="38"/>
  <c r="M6" i="38"/>
  <c r="L6" i="38"/>
  <c r="K6" i="38"/>
  <c r="J6" i="38"/>
  <c r="I6" i="38"/>
  <c r="H6" i="38"/>
  <c r="G6" i="38"/>
  <c r="F6" i="38"/>
  <c r="E6" i="38"/>
  <c r="D6" i="38"/>
  <c r="B6" i="38"/>
  <c r="V5" i="38"/>
  <c r="T5" i="38"/>
  <c r="S5" i="38"/>
  <c r="R5" i="38"/>
  <c r="Q5" i="38"/>
  <c r="P5" i="38"/>
  <c r="O5" i="38"/>
  <c r="N5" i="38"/>
  <c r="M5" i="38"/>
  <c r="L5" i="38"/>
  <c r="K5" i="38"/>
  <c r="J5" i="38"/>
  <c r="I5" i="38"/>
  <c r="H5" i="38"/>
  <c r="G5" i="38"/>
  <c r="F5" i="38"/>
  <c r="E5" i="38"/>
  <c r="D5" i="38"/>
  <c r="B5" i="38"/>
  <c r="V4" i="38"/>
  <c r="T4" i="38"/>
  <c r="R4" i="38"/>
  <c r="Q4" i="38"/>
  <c r="P4" i="38"/>
  <c r="O4" i="38"/>
  <c r="N4" i="38"/>
  <c r="M4" i="38"/>
  <c r="L4" i="38"/>
  <c r="K4" i="38"/>
  <c r="J4" i="38"/>
  <c r="I4" i="38"/>
  <c r="H4" i="38"/>
  <c r="G4" i="38"/>
  <c r="F4" i="38"/>
  <c r="E4" i="38"/>
  <c r="D4" i="38"/>
  <c r="B4" i="38"/>
  <c r="V3" i="38"/>
  <c r="T3" i="38"/>
  <c r="R3" i="38"/>
  <c r="Q3" i="38"/>
  <c r="P3" i="38"/>
  <c r="O3" i="38"/>
  <c r="N3" i="38"/>
  <c r="M3" i="38"/>
  <c r="L3" i="38"/>
  <c r="K3" i="38"/>
  <c r="J3" i="38"/>
  <c r="I3" i="38"/>
  <c r="H3" i="38"/>
  <c r="G3" i="38"/>
  <c r="F3" i="38"/>
  <c r="E3" i="38"/>
  <c r="D3" i="38"/>
  <c r="B3" i="38"/>
  <c r="V2" i="38"/>
  <c r="T2" i="38"/>
  <c r="S2" i="38"/>
  <c r="R2" i="38"/>
  <c r="Q2" i="38"/>
  <c r="P2" i="38"/>
  <c r="O2" i="38"/>
  <c r="N2" i="38"/>
  <c r="M2" i="38"/>
  <c r="L2" i="38"/>
  <c r="K2" i="38"/>
  <c r="J2" i="38"/>
  <c r="I2" i="38"/>
  <c r="H2" i="38"/>
  <c r="G2" i="38"/>
  <c r="F2" i="38"/>
  <c r="E2" i="38"/>
  <c r="D2" i="38"/>
  <c r="B2" i="38"/>
  <c r="T1" i="38"/>
  <c r="S1" i="38"/>
  <c r="R1" i="38"/>
  <c r="Q1" i="38"/>
  <c r="P1" i="38"/>
  <c r="O1" i="38"/>
  <c r="M1" i="38"/>
  <c r="L1" i="38"/>
  <c r="K1" i="38"/>
  <c r="J1" i="38"/>
  <c r="H1" i="38"/>
  <c r="G1" i="38"/>
  <c r="F1" i="38"/>
  <c r="E1" i="38"/>
  <c r="D1" i="38"/>
  <c r="C1" i="38"/>
  <c r="V49" i="15"/>
  <c r="T49" i="15"/>
  <c r="S49" i="15"/>
  <c r="R49" i="15"/>
  <c r="Q49" i="15"/>
  <c r="P49" i="15"/>
  <c r="O49" i="15"/>
  <c r="N49" i="15"/>
  <c r="M49" i="15"/>
  <c r="L49" i="15"/>
  <c r="K49" i="15"/>
  <c r="J49" i="15"/>
  <c r="I49" i="15"/>
  <c r="H49" i="15"/>
  <c r="G49" i="15"/>
  <c r="F49" i="15"/>
  <c r="E49" i="15"/>
  <c r="D49" i="15"/>
  <c r="C49" i="15"/>
  <c r="B49" i="15"/>
  <c r="V48" i="15"/>
  <c r="T48" i="15"/>
  <c r="S48" i="15"/>
  <c r="R48" i="15"/>
  <c r="Q48" i="15"/>
  <c r="P48" i="15"/>
  <c r="O48" i="15"/>
  <c r="N48" i="15"/>
  <c r="M48" i="15"/>
  <c r="L48" i="15"/>
  <c r="K48" i="15"/>
  <c r="J48" i="15"/>
  <c r="I48" i="15"/>
  <c r="H48" i="15"/>
  <c r="G48" i="15"/>
  <c r="F48" i="15"/>
  <c r="E48" i="15"/>
  <c r="D48" i="15"/>
  <c r="C48" i="15"/>
  <c r="B48" i="15"/>
  <c r="V47" i="15"/>
  <c r="T47" i="15"/>
  <c r="S47" i="15"/>
  <c r="R47" i="15"/>
  <c r="Q47" i="15"/>
  <c r="P47" i="15"/>
  <c r="O47" i="15"/>
  <c r="N47" i="15"/>
  <c r="M47" i="15"/>
  <c r="L47" i="15"/>
  <c r="K47" i="15"/>
  <c r="J47" i="15"/>
  <c r="I47" i="15"/>
  <c r="H47" i="15"/>
  <c r="G47" i="15"/>
  <c r="F47" i="15"/>
  <c r="E47" i="15"/>
  <c r="D47" i="15"/>
  <c r="C47" i="15"/>
  <c r="B47" i="15"/>
  <c r="V46" i="15"/>
  <c r="T46" i="15"/>
  <c r="S46" i="15"/>
  <c r="R46" i="15"/>
  <c r="Q46" i="15"/>
  <c r="P46" i="15"/>
  <c r="O46" i="15"/>
  <c r="N46" i="15"/>
  <c r="M46" i="15"/>
  <c r="L46" i="15"/>
  <c r="K46" i="15"/>
  <c r="J46" i="15"/>
  <c r="I46" i="15"/>
  <c r="H46" i="15"/>
  <c r="G46" i="15"/>
  <c r="F46" i="15"/>
  <c r="E46" i="15"/>
  <c r="D46" i="15"/>
  <c r="C46" i="15"/>
  <c r="B46" i="15"/>
  <c r="V45" i="15"/>
  <c r="T45" i="15"/>
  <c r="S45" i="15"/>
  <c r="R45" i="15"/>
  <c r="Q45" i="15"/>
  <c r="P45" i="15"/>
  <c r="O45" i="15"/>
  <c r="N45" i="15"/>
  <c r="M45" i="15"/>
  <c r="L45" i="15"/>
  <c r="K45" i="15"/>
  <c r="J45" i="15"/>
  <c r="I45" i="15"/>
  <c r="H45" i="15"/>
  <c r="G45" i="15"/>
  <c r="F45" i="15"/>
  <c r="E45" i="15"/>
  <c r="D45" i="15"/>
  <c r="C45" i="15"/>
  <c r="B45" i="15"/>
  <c r="V44" i="15"/>
  <c r="T44" i="15"/>
  <c r="S44" i="15"/>
  <c r="R44" i="15"/>
  <c r="Q44" i="15"/>
  <c r="P44" i="15"/>
  <c r="O44" i="15"/>
  <c r="N44" i="15"/>
  <c r="M44" i="15"/>
  <c r="L44" i="15"/>
  <c r="K44" i="15"/>
  <c r="J44" i="15"/>
  <c r="I44" i="15"/>
  <c r="H44" i="15"/>
  <c r="G44" i="15"/>
  <c r="F44" i="15"/>
  <c r="E44" i="15"/>
  <c r="D44" i="15"/>
  <c r="C44" i="15"/>
  <c r="B44" i="15"/>
  <c r="V43" i="15"/>
  <c r="T43" i="15"/>
  <c r="S43" i="15"/>
  <c r="R43" i="15"/>
  <c r="Q43" i="15"/>
  <c r="P43" i="15"/>
  <c r="O43" i="15"/>
  <c r="N43" i="15"/>
  <c r="M43" i="15"/>
  <c r="L43" i="15"/>
  <c r="K43" i="15"/>
  <c r="J43" i="15"/>
  <c r="I43" i="15"/>
  <c r="H43" i="15"/>
  <c r="G43" i="15"/>
  <c r="F43" i="15"/>
  <c r="E43" i="15"/>
  <c r="D43" i="15"/>
  <c r="C43" i="15"/>
  <c r="B43" i="15"/>
  <c r="V42" i="15"/>
  <c r="T42" i="15"/>
  <c r="S42" i="15"/>
  <c r="R42" i="15"/>
  <c r="Q42" i="15"/>
  <c r="P42" i="15"/>
  <c r="O42" i="15"/>
  <c r="N42" i="15"/>
  <c r="M42" i="15"/>
  <c r="L42" i="15"/>
  <c r="K42" i="15"/>
  <c r="J42" i="15"/>
  <c r="I42" i="15"/>
  <c r="H42" i="15"/>
  <c r="G42" i="15"/>
  <c r="F42" i="15"/>
  <c r="E42" i="15"/>
  <c r="D42" i="15"/>
  <c r="C42" i="15"/>
  <c r="B42" i="15"/>
  <c r="V41" i="15"/>
  <c r="T41" i="15"/>
  <c r="S41" i="15"/>
  <c r="R41" i="15"/>
  <c r="Q41" i="15"/>
  <c r="P41" i="15"/>
  <c r="O41" i="15"/>
  <c r="N41" i="15"/>
  <c r="M41" i="15"/>
  <c r="L41" i="15"/>
  <c r="K41" i="15"/>
  <c r="J41" i="15"/>
  <c r="I41" i="15"/>
  <c r="H41" i="15"/>
  <c r="G41" i="15"/>
  <c r="F41" i="15"/>
  <c r="E41" i="15"/>
  <c r="D41" i="15"/>
  <c r="C41" i="15"/>
  <c r="B41" i="15"/>
  <c r="V40" i="15"/>
  <c r="T40" i="15"/>
  <c r="S40" i="15"/>
  <c r="R40" i="15"/>
  <c r="Q40" i="15"/>
  <c r="P40" i="15"/>
  <c r="O40" i="15"/>
  <c r="N40" i="15"/>
  <c r="M40" i="15"/>
  <c r="L40" i="15"/>
  <c r="K40" i="15"/>
  <c r="J40" i="15"/>
  <c r="I40" i="15"/>
  <c r="H40" i="15"/>
  <c r="G40" i="15"/>
  <c r="F40" i="15"/>
  <c r="E40" i="15"/>
  <c r="D40" i="15"/>
  <c r="C40" i="15"/>
  <c r="B40" i="15"/>
  <c r="V39" i="15"/>
  <c r="T39" i="15"/>
  <c r="S39" i="15"/>
  <c r="R39" i="15"/>
  <c r="Q39" i="15"/>
  <c r="P39" i="15"/>
  <c r="O39" i="15"/>
  <c r="N39" i="15"/>
  <c r="M39" i="15"/>
  <c r="L39" i="15"/>
  <c r="K39" i="15"/>
  <c r="J39" i="15"/>
  <c r="I39" i="15"/>
  <c r="H39" i="15"/>
  <c r="G39" i="15"/>
  <c r="F39" i="15"/>
  <c r="E39" i="15"/>
  <c r="D39" i="15"/>
  <c r="C39" i="15"/>
  <c r="B39" i="15"/>
  <c r="V38" i="15"/>
  <c r="T38" i="15"/>
  <c r="S38" i="15"/>
  <c r="R38" i="15"/>
  <c r="Q38" i="15"/>
  <c r="P38" i="15"/>
  <c r="O38" i="15"/>
  <c r="N38" i="15"/>
  <c r="M38" i="15"/>
  <c r="L38" i="15"/>
  <c r="K38" i="15"/>
  <c r="J38" i="15"/>
  <c r="I38" i="15"/>
  <c r="H38" i="15"/>
  <c r="G38" i="15"/>
  <c r="F38" i="15"/>
  <c r="E38" i="15"/>
  <c r="D38" i="15"/>
  <c r="C38" i="15"/>
  <c r="B38" i="15"/>
  <c r="V37" i="15"/>
  <c r="T37" i="15"/>
  <c r="S37" i="15"/>
  <c r="R37" i="15"/>
  <c r="Q37" i="15"/>
  <c r="P37" i="15"/>
  <c r="O37" i="15"/>
  <c r="N37" i="15"/>
  <c r="M37" i="15"/>
  <c r="L37" i="15"/>
  <c r="K37" i="15"/>
  <c r="J37" i="15"/>
  <c r="I37" i="15"/>
  <c r="H37" i="15"/>
  <c r="G37" i="15"/>
  <c r="F37" i="15"/>
  <c r="E37" i="15"/>
  <c r="D37" i="15"/>
  <c r="C37" i="15"/>
  <c r="B37" i="15"/>
  <c r="V36" i="15"/>
  <c r="T36" i="15"/>
  <c r="S36" i="15"/>
  <c r="R36" i="15"/>
  <c r="Q36" i="15"/>
  <c r="P36" i="15"/>
  <c r="O36" i="15"/>
  <c r="N36" i="15"/>
  <c r="M36" i="15"/>
  <c r="L36" i="15"/>
  <c r="K36" i="15"/>
  <c r="J36" i="15"/>
  <c r="I36" i="15"/>
  <c r="H36" i="15"/>
  <c r="G36" i="15"/>
  <c r="F36" i="15"/>
  <c r="E36" i="15"/>
  <c r="D36" i="15"/>
  <c r="C36" i="15"/>
  <c r="B36" i="15"/>
  <c r="V35" i="15"/>
  <c r="T35" i="15"/>
  <c r="S35" i="15"/>
  <c r="R35" i="15"/>
  <c r="Q35" i="15"/>
  <c r="P35" i="15"/>
  <c r="O35" i="15"/>
  <c r="N35" i="15"/>
  <c r="M35" i="15"/>
  <c r="L35" i="15"/>
  <c r="K35" i="15"/>
  <c r="J35" i="15"/>
  <c r="I35" i="15"/>
  <c r="H35" i="15"/>
  <c r="G35" i="15"/>
  <c r="F35" i="15"/>
  <c r="E35" i="15"/>
  <c r="D35" i="15"/>
  <c r="C35" i="15"/>
  <c r="B35" i="15"/>
  <c r="V34" i="15"/>
  <c r="T34" i="15"/>
  <c r="S34" i="15"/>
  <c r="R34" i="15"/>
  <c r="Q34" i="15"/>
  <c r="P34" i="15"/>
  <c r="O34" i="15"/>
  <c r="N34" i="15"/>
  <c r="M34" i="15"/>
  <c r="L34" i="15"/>
  <c r="K34" i="15"/>
  <c r="J34" i="15"/>
  <c r="I34" i="15"/>
  <c r="H34" i="15"/>
  <c r="G34" i="15"/>
  <c r="F34" i="15"/>
  <c r="E34" i="15"/>
  <c r="D34" i="15"/>
  <c r="C34" i="15"/>
  <c r="B34" i="15"/>
  <c r="V33" i="15"/>
  <c r="T33" i="15"/>
  <c r="S33" i="15"/>
  <c r="R33" i="15"/>
  <c r="Q33" i="15"/>
  <c r="P33" i="15"/>
  <c r="O33" i="15"/>
  <c r="N33" i="15"/>
  <c r="M33" i="15"/>
  <c r="L33" i="15"/>
  <c r="K33" i="15"/>
  <c r="J33" i="15"/>
  <c r="I33" i="15"/>
  <c r="H33" i="15"/>
  <c r="G33" i="15"/>
  <c r="F33" i="15"/>
  <c r="E33" i="15"/>
  <c r="D33" i="15"/>
  <c r="C33" i="15"/>
  <c r="B33" i="15"/>
  <c r="V32" i="15"/>
  <c r="T32" i="15"/>
  <c r="S32" i="15"/>
  <c r="R32" i="15"/>
  <c r="Q32" i="15"/>
  <c r="P32" i="15"/>
  <c r="O32" i="15"/>
  <c r="N32" i="15"/>
  <c r="M32" i="15"/>
  <c r="L32" i="15"/>
  <c r="K32" i="15"/>
  <c r="J32" i="15"/>
  <c r="I32" i="15"/>
  <c r="H32" i="15"/>
  <c r="G32" i="15"/>
  <c r="F32" i="15"/>
  <c r="E32" i="15"/>
  <c r="D32" i="15"/>
  <c r="C32" i="15"/>
  <c r="B32" i="15"/>
  <c r="V31" i="15"/>
  <c r="T31" i="15"/>
  <c r="S31" i="15"/>
  <c r="R31" i="15"/>
  <c r="Q31" i="15"/>
  <c r="P31" i="15"/>
  <c r="O31" i="15"/>
  <c r="N31" i="15"/>
  <c r="M31" i="15"/>
  <c r="L31" i="15"/>
  <c r="K31" i="15"/>
  <c r="J31" i="15"/>
  <c r="I31" i="15"/>
  <c r="H31" i="15"/>
  <c r="G31" i="15"/>
  <c r="F31" i="15"/>
  <c r="E31" i="15"/>
  <c r="D31" i="15"/>
  <c r="C31" i="15"/>
  <c r="B31" i="15"/>
  <c r="V30" i="15"/>
  <c r="T30" i="15"/>
  <c r="S30" i="15"/>
  <c r="R30" i="15"/>
  <c r="Q30" i="15"/>
  <c r="P30" i="15"/>
  <c r="O30" i="15"/>
  <c r="N30" i="15"/>
  <c r="M30" i="15"/>
  <c r="L30" i="15"/>
  <c r="K30" i="15"/>
  <c r="J30" i="15"/>
  <c r="I30" i="15"/>
  <c r="H30" i="15"/>
  <c r="G30" i="15"/>
  <c r="F30" i="15"/>
  <c r="E30" i="15"/>
  <c r="D30" i="15"/>
  <c r="C30" i="15"/>
  <c r="B30" i="15"/>
  <c r="V29" i="15"/>
  <c r="T29" i="15"/>
  <c r="S29" i="15"/>
  <c r="R29" i="15"/>
  <c r="Q29" i="15"/>
  <c r="P29" i="15"/>
  <c r="O29" i="15"/>
  <c r="N29" i="15"/>
  <c r="M29" i="15"/>
  <c r="L29" i="15"/>
  <c r="K29" i="15"/>
  <c r="J29" i="15"/>
  <c r="I29" i="15"/>
  <c r="H29" i="15"/>
  <c r="G29" i="15"/>
  <c r="F29" i="15"/>
  <c r="E29" i="15"/>
  <c r="D29" i="15"/>
  <c r="C29" i="15"/>
  <c r="B29" i="15"/>
  <c r="V28" i="15"/>
  <c r="T28" i="15"/>
  <c r="S28" i="15"/>
  <c r="R28" i="15"/>
  <c r="Q28" i="15"/>
  <c r="P28" i="15"/>
  <c r="O28" i="15"/>
  <c r="N28" i="15"/>
  <c r="M28" i="15"/>
  <c r="L28" i="15"/>
  <c r="K28" i="15"/>
  <c r="J28" i="15"/>
  <c r="I28" i="15"/>
  <c r="H28" i="15"/>
  <c r="G28" i="15"/>
  <c r="F28" i="15"/>
  <c r="E28" i="15"/>
  <c r="D28" i="15"/>
  <c r="C28" i="15"/>
  <c r="B28" i="15"/>
  <c r="V27" i="15"/>
  <c r="T27" i="15"/>
  <c r="S27" i="15"/>
  <c r="R27" i="15"/>
  <c r="Q27" i="15"/>
  <c r="P27" i="15"/>
  <c r="O27" i="15"/>
  <c r="N27" i="15"/>
  <c r="M27" i="15"/>
  <c r="L27" i="15"/>
  <c r="K27" i="15"/>
  <c r="J27" i="15"/>
  <c r="I27" i="15"/>
  <c r="H27" i="15"/>
  <c r="G27" i="15"/>
  <c r="F27" i="15"/>
  <c r="E27" i="15"/>
  <c r="D27" i="15"/>
  <c r="C27" i="15"/>
  <c r="B27" i="15"/>
  <c r="V26" i="15"/>
  <c r="T26" i="15"/>
  <c r="S26" i="15"/>
  <c r="R26" i="15"/>
  <c r="Q26" i="15"/>
  <c r="P26" i="15"/>
  <c r="O26" i="15"/>
  <c r="N26" i="15"/>
  <c r="M26" i="15"/>
  <c r="L26" i="15"/>
  <c r="K26" i="15"/>
  <c r="J26" i="15"/>
  <c r="I26" i="15"/>
  <c r="H26" i="15"/>
  <c r="G26" i="15"/>
  <c r="F26" i="15"/>
  <c r="E26" i="15"/>
  <c r="D26" i="15"/>
  <c r="C26" i="15"/>
  <c r="B26" i="15"/>
  <c r="V25" i="15"/>
  <c r="T25" i="15"/>
  <c r="S25" i="15"/>
  <c r="R25" i="15"/>
  <c r="Q25" i="15"/>
  <c r="P25" i="15"/>
  <c r="O25" i="15"/>
  <c r="N25" i="15"/>
  <c r="M25" i="15"/>
  <c r="L25" i="15"/>
  <c r="K25" i="15"/>
  <c r="J25" i="15"/>
  <c r="I25" i="15"/>
  <c r="H25" i="15"/>
  <c r="G25" i="15"/>
  <c r="F25" i="15"/>
  <c r="E25" i="15"/>
  <c r="D25" i="15"/>
  <c r="C25" i="15"/>
  <c r="B25" i="15"/>
  <c r="V24" i="15"/>
  <c r="T24" i="15"/>
  <c r="S24" i="15"/>
  <c r="R24" i="15"/>
  <c r="Q24" i="15"/>
  <c r="P24" i="15"/>
  <c r="O24" i="15"/>
  <c r="N24" i="15"/>
  <c r="M24" i="15"/>
  <c r="L24" i="15"/>
  <c r="K24" i="15"/>
  <c r="J24" i="15"/>
  <c r="I24" i="15"/>
  <c r="H24" i="15"/>
  <c r="G24" i="15"/>
  <c r="F24" i="15"/>
  <c r="E24" i="15"/>
  <c r="D24" i="15"/>
  <c r="C24" i="15"/>
  <c r="B24" i="15"/>
  <c r="V23" i="15"/>
  <c r="T23" i="15"/>
  <c r="S23" i="15"/>
  <c r="R23" i="15"/>
  <c r="Q23" i="15"/>
  <c r="P23" i="15"/>
  <c r="O23" i="15"/>
  <c r="N23" i="15"/>
  <c r="M23" i="15"/>
  <c r="L23" i="15"/>
  <c r="K23" i="15"/>
  <c r="J23" i="15"/>
  <c r="I23" i="15"/>
  <c r="H23" i="15"/>
  <c r="G23" i="15"/>
  <c r="F23" i="15"/>
  <c r="E23" i="15"/>
  <c r="D23" i="15"/>
  <c r="C23" i="15"/>
  <c r="B23" i="15"/>
  <c r="V22" i="15"/>
  <c r="T22" i="15"/>
  <c r="S22" i="15"/>
  <c r="R22" i="15"/>
  <c r="Q22" i="15"/>
  <c r="P22" i="15"/>
  <c r="O22" i="15"/>
  <c r="N22" i="15"/>
  <c r="M22" i="15"/>
  <c r="L22" i="15"/>
  <c r="K22" i="15"/>
  <c r="J22" i="15"/>
  <c r="I22" i="15"/>
  <c r="H22" i="15"/>
  <c r="G22" i="15"/>
  <c r="F22" i="15"/>
  <c r="E22" i="15"/>
  <c r="D22" i="15"/>
  <c r="C22" i="15"/>
  <c r="B22" i="15"/>
  <c r="V21" i="15"/>
  <c r="T21" i="15"/>
  <c r="S21" i="15"/>
  <c r="R21" i="15"/>
  <c r="Q21" i="15"/>
  <c r="P21" i="15"/>
  <c r="O21" i="15"/>
  <c r="N21" i="15"/>
  <c r="M21" i="15"/>
  <c r="L21" i="15"/>
  <c r="K21" i="15"/>
  <c r="J21" i="15"/>
  <c r="I21" i="15"/>
  <c r="H21" i="15"/>
  <c r="G21" i="15"/>
  <c r="F21" i="15"/>
  <c r="E21" i="15"/>
  <c r="D21" i="15"/>
  <c r="C21" i="15"/>
  <c r="B21" i="15"/>
  <c r="V20" i="15"/>
  <c r="T20" i="15"/>
  <c r="S20" i="15"/>
  <c r="R20" i="15"/>
  <c r="Q20" i="15"/>
  <c r="P20" i="15"/>
  <c r="O20" i="15"/>
  <c r="N20" i="15"/>
  <c r="M20" i="15"/>
  <c r="L20" i="15"/>
  <c r="K20" i="15"/>
  <c r="J20" i="15"/>
  <c r="I20" i="15"/>
  <c r="H20" i="15"/>
  <c r="G20" i="15"/>
  <c r="F20" i="15"/>
  <c r="E20" i="15"/>
  <c r="D20" i="15"/>
  <c r="C20" i="15"/>
  <c r="B20" i="15"/>
  <c r="V19" i="15"/>
  <c r="T19" i="15"/>
  <c r="S19" i="15"/>
  <c r="R19" i="15"/>
  <c r="Q19" i="15"/>
  <c r="P19" i="15"/>
  <c r="O19" i="15"/>
  <c r="N19" i="15"/>
  <c r="M19" i="15"/>
  <c r="L19" i="15"/>
  <c r="K19" i="15"/>
  <c r="J19" i="15"/>
  <c r="I19" i="15"/>
  <c r="H19" i="15"/>
  <c r="G19" i="15"/>
  <c r="F19" i="15"/>
  <c r="E19" i="15"/>
  <c r="D19" i="15"/>
  <c r="C19" i="15"/>
  <c r="B19" i="15"/>
  <c r="V18" i="15"/>
  <c r="T18" i="15"/>
  <c r="S18" i="15"/>
  <c r="R18" i="15"/>
  <c r="Q18" i="15"/>
  <c r="P18" i="15"/>
  <c r="O18" i="15"/>
  <c r="N18" i="15"/>
  <c r="M18" i="15"/>
  <c r="L18" i="15"/>
  <c r="K18" i="15"/>
  <c r="J18" i="15"/>
  <c r="I18" i="15"/>
  <c r="H18" i="15"/>
  <c r="G18" i="15"/>
  <c r="F18" i="15"/>
  <c r="E18" i="15"/>
  <c r="D18" i="15"/>
  <c r="C18" i="15"/>
  <c r="B18" i="15"/>
  <c r="V17" i="15"/>
  <c r="T17" i="15"/>
  <c r="S17" i="15"/>
  <c r="R17" i="15"/>
  <c r="Q17" i="15"/>
  <c r="P17" i="15"/>
  <c r="O17" i="15"/>
  <c r="N17" i="15"/>
  <c r="M17" i="15"/>
  <c r="L17" i="15"/>
  <c r="K17" i="15"/>
  <c r="J17" i="15"/>
  <c r="I17" i="15"/>
  <c r="H17" i="15"/>
  <c r="G17" i="15"/>
  <c r="F17" i="15"/>
  <c r="E17" i="15"/>
  <c r="D17" i="15"/>
  <c r="C17" i="15"/>
  <c r="B17" i="15"/>
  <c r="V16" i="15"/>
  <c r="T16" i="15"/>
  <c r="S16" i="15"/>
  <c r="R16" i="15"/>
  <c r="Q16" i="15"/>
  <c r="P16" i="15"/>
  <c r="O16" i="15"/>
  <c r="N16" i="15"/>
  <c r="M16" i="15"/>
  <c r="L16" i="15"/>
  <c r="K16" i="15"/>
  <c r="J16" i="15"/>
  <c r="I16" i="15"/>
  <c r="H16" i="15"/>
  <c r="G16" i="15"/>
  <c r="F16" i="15"/>
  <c r="E16" i="15"/>
  <c r="D16" i="15"/>
  <c r="C16" i="15"/>
  <c r="B16" i="15"/>
  <c r="V15" i="15"/>
  <c r="T15" i="15"/>
  <c r="S15" i="15"/>
  <c r="R15" i="15"/>
  <c r="Q15" i="15"/>
  <c r="P15" i="15"/>
  <c r="O15" i="15"/>
  <c r="N15" i="15"/>
  <c r="M15" i="15"/>
  <c r="L15" i="15"/>
  <c r="K15" i="15"/>
  <c r="J15" i="15"/>
  <c r="I15" i="15"/>
  <c r="H15" i="15"/>
  <c r="G15" i="15"/>
  <c r="F15" i="15"/>
  <c r="E15" i="15"/>
  <c r="D15" i="15"/>
  <c r="C15" i="15"/>
  <c r="B15" i="15"/>
  <c r="V14" i="15"/>
  <c r="T14" i="15"/>
  <c r="S14" i="15"/>
  <c r="R14" i="15"/>
  <c r="Q14" i="15"/>
  <c r="P14" i="15"/>
  <c r="O14" i="15"/>
  <c r="N14" i="15"/>
  <c r="M14" i="15"/>
  <c r="L14" i="15"/>
  <c r="K14" i="15"/>
  <c r="J14" i="15"/>
  <c r="I14" i="15"/>
  <c r="H14" i="15"/>
  <c r="G14" i="15"/>
  <c r="F14" i="15"/>
  <c r="E14" i="15"/>
  <c r="D14" i="15"/>
  <c r="C14" i="15"/>
  <c r="B14" i="15"/>
  <c r="V13" i="15"/>
  <c r="T13" i="15"/>
  <c r="S13" i="15"/>
  <c r="R13" i="15"/>
  <c r="Q13" i="15"/>
  <c r="P13" i="15"/>
  <c r="O13" i="15"/>
  <c r="N13" i="15"/>
  <c r="M13" i="15"/>
  <c r="L13" i="15"/>
  <c r="K13" i="15"/>
  <c r="J13" i="15"/>
  <c r="I13" i="15"/>
  <c r="H13" i="15"/>
  <c r="G13" i="15"/>
  <c r="F13" i="15"/>
  <c r="E13" i="15"/>
  <c r="D13" i="15"/>
  <c r="C13" i="15"/>
  <c r="B13" i="15"/>
  <c r="V12" i="15"/>
  <c r="T12" i="15"/>
  <c r="S12" i="15"/>
  <c r="R12" i="15"/>
  <c r="Q12" i="15"/>
  <c r="P12" i="15"/>
  <c r="O12" i="15"/>
  <c r="N12" i="15"/>
  <c r="M12" i="15"/>
  <c r="L12" i="15"/>
  <c r="K12" i="15"/>
  <c r="J12" i="15"/>
  <c r="I12" i="15"/>
  <c r="H12" i="15"/>
  <c r="G12" i="15"/>
  <c r="F12" i="15"/>
  <c r="E12" i="15"/>
  <c r="D12" i="15"/>
  <c r="C12" i="15"/>
  <c r="B12" i="15"/>
  <c r="V11" i="15"/>
  <c r="T11" i="15"/>
  <c r="S11" i="15"/>
  <c r="R11" i="15"/>
  <c r="Q11" i="15"/>
  <c r="P11" i="15"/>
  <c r="O11" i="15"/>
  <c r="N11" i="15"/>
  <c r="M11" i="15"/>
  <c r="L11" i="15"/>
  <c r="K11" i="15"/>
  <c r="J11" i="15"/>
  <c r="I11" i="15"/>
  <c r="H11" i="15"/>
  <c r="G11" i="15"/>
  <c r="F11" i="15"/>
  <c r="E11" i="15"/>
  <c r="D11" i="15"/>
  <c r="C11" i="15"/>
  <c r="B11" i="15"/>
  <c r="V10" i="15"/>
  <c r="T10" i="15"/>
  <c r="S10" i="15"/>
  <c r="R10" i="15"/>
  <c r="Q10" i="15"/>
  <c r="P10" i="15"/>
  <c r="O10" i="15"/>
  <c r="N10" i="15"/>
  <c r="M10" i="15"/>
  <c r="L10" i="15"/>
  <c r="K10" i="15"/>
  <c r="J10" i="15"/>
  <c r="I10" i="15"/>
  <c r="H10" i="15"/>
  <c r="G10" i="15"/>
  <c r="F10" i="15"/>
  <c r="E10" i="15"/>
  <c r="D10" i="15"/>
  <c r="C10" i="15"/>
  <c r="B10" i="15"/>
  <c r="V9" i="15"/>
  <c r="T9" i="15"/>
  <c r="S9" i="15"/>
  <c r="R9" i="15"/>
  <c r="Q9" i="15"/>
  <c r="P9" i="15"/>
  <c r="O9" i="15"/>
  <c r="N9" i="15"/>
  <c r="M9" i="15"/>
  <c r="L9" i="15"/>
  <c r="K9" i="15"/>
  <c r="J9" i="15"/>
  <c r="I9" i="15"/>
  <c r="H9" i="15"/>
  <c r="G9" i="15"/>
  <c r="F9" i="15"/>
  <c r="E9" i="15"/>
  <c r="D9" i="15"/>
  <c r="C9" i="15"/>
  <c r="B9" i="15"/>
  <c r="V8" i="15"/>
  <c r="T8" i="15"/>
  <c r="S8" i="15"/>
  <c r="R8" i="15"/>
  <c r="Q8" i="15"/>
  <c r="P8" i="15"/>
  <c r="O8" i="15"/>
  <c r="N8" i="15"/>
  <c r="M8" i="15"/>
  <c r="L8" i="15"/>
  <c r="K8" i="15"/>
  <c r="J8" i="15"/>
  <c r="I8" i="15"/>
  <c r="H8" i="15"/>
  <c r="G8" i="15"/>
  <c r="F8" i="15"/>
  <c r="E8" i="15"/>
  <c r="D8" i="15"/>
  <c r="C8" i="15"/>
  <c r="B8" i="15"/>
  <c r="V7" i="15"/>
  <c r="T7" i="15"/>
  <c r="S7" i="15"/>
  <c r="R7" i="15"/>
  <c r="Q7" i="15"/>
  <c r="P7" i="15"/>
  <c r="O7" i="15"/>
  <c r="N7" i="15"/>
  <c r="M7" i="15"/>
  <c r="L7" i="15"/>
  <c r="K7" i="15"/>
  <c r="J7" i="15"/>
  <c r="I7" i="15"/>
  <c r="H7" i="15"/>
  <c r="G7" i="15"/>
  <c r="F7" i="15"/>
  <c r="E7" i="15"/>
  <c r="D7" i="15"/>
  <c r="C7" i="15"/>
  <c r="B7" i="15"/>
  <c r="V6" i="15"/>
  <c r="T6" i="15"/>
  <c r="S6" i="15"/>
  <c r="R6" i="15"/>
  <c r="Q6" i="15"/>
  <c r="P6" i="15"/>
  <c r="O6" i="15"/>
  <c r="N6" i="15"/>
  <c r="M6" i="15"/>
  <c r="L6" i="15"/>
  <c r="K6" i="15"/>
  <c r="J6" i="15"/>
  <c r="I6" i="15"/>
  <c r="H6" i="15"/>
  <c r="G6" i="15"/>
  <c r="F6" i="15"/>
  <c r="E6" i="15"/>
  <c r="D6" i="15"/>
  <c r="C6" i="15"/>
  <c r="B6" i="15"/>
  <c r="V5" i="15"/>
  <c r="T5" i="15"/>
  <c r="S5" i="15"/>
  <c r="R5" i="15"/>
  <c r="Q5" i="15"/>
  <c r="P5" i="15"/>
  <c r="O5" i="15"/>
  <c r="N5" i="15"/>
  <c r="M5" i="15"/>
  <c r="L5" i="15"/>
  <c r="K5" i="15"/>
  <c r="J5" i="15"/>
  <c r="I5" i="15"/>
  <c r="H5" i="15"/>
  <c r="G5" i="15"/>
  <c r="F5" i="15"/>
  <c r="E5" i="15"/>
  <c r="D5" i="15"/>
  <c r="C5" i="15"/>
  <c r="B5" i="15"/>
  <c r="V4" i="15"/>
  <c r="T4" i="15"/>
  <c r="S4" i="15"/>
  <c r="Q4" i="15"/>
  <c r="P4" i="15"/>
  <c r="O4" i="15"/>
  <c r="N4" i="15"/>
  <c r="M4" i="15"/>
  <c r="L4" i="15"/>
  <c r="K4" i="15"/>
  <c r="J4" i="15"/>
  <c r="I4" i="15"/>
  <c r="H4" i="15"/>
  <c r="G4" i="15"/>
  <c r="F4" i="15"/>
  <c r="E4" i="15"/>
  <c r="D4" i="15"/>
  <c r="B4" i="15"/>
  <c r="V3" i="15"/>
  <c r="T3" i="15"/>
  <c r="S3" i="15"/>
  <c r="R3" i="15"/>
  <c r="Q3" i="15"/>
  <c r="P3" i="15"/>
  <c r="O3" i="15"/>
  <c r="N3" i="15"/>
  <c r="M3" i="15"/>
  <c r="L3" i="15"/>
  <c r="K3" i="15"/>
  <c r="J3" i="15"/>
  <c r="I3" i="15"/>
  <c r="H3" i="15"/>
  <c r="G3" i="15"/>
  <c r="F3" i="15"/>
  <c r="E3" i="15"/>
  <c r="D3" i="15"/>
  <c r="C3" i="15"/>
  <c r="B3" i="15"/>
  <c r="V2" i="15"/>
  <c r="T2" i="15"/>
  <c r="S2" i="15"/>
  <c r="R2" i="15"/>
  <c r="Q2" i="15"/>
  <c r="P2" i="15"/>
  <c r="O2" i="15"/>
  <c r="N2" i="15"/>
  <c r="M2" i="15"/>
  <c r="L2" i="15"/>
  <c r="K2" i="15"/>
  <c r="J2" i="15"/>
  <c r="I2" i="15"/>
  <c r="H2" i="15"/>
  <c r="G2" i="15"/>
  <c r="F2" i="15"/>
  <c r="E2" i="15"/>
  <c r="D2" i="15"/>
  <c r="C2" i="15"/>
  <c r="B2" i="15"/>
  <c r="CW44" i="23"/>
  <c r="CV44" i="23"/>
  <c r="S44" i="23" s="1"/>
  <c r="CU44" i="23"/>
  <c r="CM44" i="23"/>
  <c r="CL44" i="23"/>
  <c r="CK44" i="23"/>
  <c r="CC44" i="23"/>
  <c r="CB44" i="23"/>
  <c r="CA44" i="23"/>
  <c r="BS44" i="23"/>
  <c r="BR44" i="23"/>
  <c r="BQ44" i="23"/>
  <c r="BI44" i="23"/>
  <c r="BH44" i="23"/>
  <c r="BG44" i="23"/>
  <c r="AY44" i="23"/>
  <c r="AX44" i="23"/>
  <c r="AW44" i="23"/>
  <c r="AO44" i="23"/>
  <c r="C44" i="23" s="1"/>
  <c r="AN44" i="23"/>
  <c r="AM44" i="23"/>
  <c r="AE44" i="23"/>
  <c r="AD44" i="23"/>
  <c r="AC44" i="23"/>
  <c r="CW43" i="23"/>
  <c r="CV43" i="23"/>
  <c r="S43" i="23" s="1"/>
  <c r="CU43" i="23"/>
  <c r="CM43" i="23"/>
  <c r="CL43" i="23"/>
  <c r="CK43" i="23"/>
  <c r="CC43" i="23"/>
  <c r="CB43" i="23"/>
  <c r="CA43" i="23"/>
  <c r="BS43" i="23"/>
  <c r="BR43" i="23"/>
  <c r="BQ43" i="23"/>
  <c r="BI43" i="23"/>
  <c r="BH43" i="23"/>
  <c r="BG43" i="23"/>
  <c r="AY43" i="23"/>
  <c r="AX43" i="23"/>
  <c r="AW43" i="23"/>
  <c r="AO43" i="23"/>
  <c r="AN43" i="23"/>
  <c r="AM43" i="23"/>
  <c r="AE43" i="23"/>
  <c r="AD43" i="23"/>
  <c r="AC43" i="23"/>
  <c r="C43" i="23" s="1"/>
  <c r="CW42" i="23"/>
  <c r="CV42" i="23"/>
  <c r="CU42" i="23"/>
  <c r="CM42" i="23"/>
  <c r="CL42" i="23"/>
  <c r="CK42" i="23"/>
  <c r="CC42" i="23"/>
  <c r="CB42" i="23"/>
  <c r="CA42" i="23"/>
  <c r="BS42" i="23"/>
  <c r="BR42" i="23"/>
  <c r="BQ42" i="23"/>
  <c r="BI42" i="23"/>
  <c r="BH42" i="23"/>
  <c r="BG42" i="23"/>
  <c r="AY42" i="23"/>
  <c r="AX42" i="23"/>
  <c r="AW42" i="23"/>
  <c r="AO42" i="23"/>
  <c r="AN42" i="23"/>
  <c r="AM42" i="23"/>
  <c r="AE42" i="23"/>
  <c r="AD42" i="23"/>
  <c r="AC42" i="23"/>
  <c r="C42" i="23" s="1"/>
  <c r="CW41" i="23"/>
  <c r="CV41" i="23"/>
  <c r="S41" i="23" s="1"/>
  <c r="CU41" i="23"/>
  <c r="CM41" i="23"/>
  <c r="CL41" i="23"/>
  <c r="CK41" i="23"/>
  <c r="CC41" i="23"/>
  <c r="CB41" i="23"/>
  <c r="CA41" i="23"/>
  <c r="BS41" i="23"/>
  <c r="BR41" i="23"/>
  <c r="BQ41" i="23"/>
  <c r="BI41" i="23"/>
  <c r="BH41" i="23"/>
  <c r="BG41" i="23"/>
  <c r="AY41" i="23"/>
  <c r="AX41" i="23"/>
  <c r="AW41" i="23"/>
  <c r="AO41" i="23"/>
  <c r="C41" i="23" s="1"/>
  <c r="AN41" i="23"/>
  <c r="AM41" i="23"/>
  <c r="AE41" i="23"/>
  <c r="AD41" i="23"/>
  <c r="AC41" i="23"/>
  <c r="CW40" i="23"/>
  <c r="CV40" i="23"/>
  <c r="S40" i="23" s="1"/>
  <c r="CU40" i="23"/>
  <c r="CM40" i="23"/>
  <c r="CL40" i="23"/>
  <c r="CK40" i="23"/>
  <c r="CC40" i="23"/>
  <c r="CB40" i="23"/>
  <c r="CA40" i="23"/>
  <c r="BS40" i="23"/>
  <c r="BR40" i="23"/>
  <c r="BQ40" i="23"/>
  <c r="BI40" i="23"/>
  <c r="BH40" i="23"/>
  <c r="BG40" i="23"/>
  <c r="AY40" i="23"/>
  <c r="AX40" i="23"/>
  <c r="AW40" i="23"/>
  <c r="AO40" i="23"/>
  <c r="AN40" i="23"/>
  <c r="AM40" i="23"/>
  <c r="AE40" i="23"/>
  <c r="AD40" i="23"/>
  <c r="AC40" i="23"/>
  <c r="C40" i="23" s="1"/>
  <c r="CW39" i="23"/>
  <c r="CV39" i="23"/>
  <c r="CU39" i="23"/>
  <c r="CM39" i="23"/>
  <c r="CL39" i="23"/>
  <c r="CK39" i="23"/>
  <c r="CC39" i="23"/>
  <c r="CB39" i="23"/>
  <c r="CA39" i="23"/>
  <c r="BS39" i="23"/>
  <c r="BR39" i="23"/>
  <c r="BQ39" i="23"/>
  <c r="BI39" i="23"/>
  <c r="BH39" i="23"/>
  <c r="BG39" i="23"/>
  <c r="AY39" i="23"/>
  <c r="AX39" i="23"/>
  <c r="AW39" i="23"/>
  <c r="AO39" i="23"/>
  <c r="AN39" i="23"/>
  <c r="AM39" i="23"/>
  <c r="AE39" i="23"/>
  <c r="AD39" i="23"/>
  <c r="AC39" i="23"/>
  <c r="C39" i="23" s="1"/>
  <c r="CW38" i="23"/>
  <c r="CV38" i="23"/>
  <c r="S38" i="23" s="1"/>
  <c r="CU38" i="23"/>
  <c r="CM38" i="23"/>
  <c r="CL38" i="23"/>
  <c r="CK38" i="23"/>
  <c r="CC38" i="23"/>
  <c r="CB38" i="23"/>
  <c r="CA38" i="23"/>
  <c r="BS38" i="23"/>
  <c r="BR38" i="23"/>
  <c r="BQ38" i="23"/>
  <c r="BI38" i="23"/>
  <c r="BH38" i="23"/>
  <c r="BG38" i="23"/>
  <c r="AY38" i="23"/>
  <c r="AX38" i="23"/>
  <c r="AW38" i="23"/>
  <c r="AO38" i="23"/>
  <c r="C38" i="23" s="1"/>
  <c r="AN38" i="23"/>
  <c r="AM38" i="23"/>
  <c r="AE38" i="23"/>
  <c r="AD38" i="23"/>
  <c r="AC38" i="23"/>
  <c r="CW37" i="23"/>
  <c r="CV37" i="23"/>
  <c r="S37" i="23" s="1"/>
  <c r="CU37" i="23"/>
  <c r="CM37" i="23"/>
  <c r="CL37" i="23"/>
  <c r="CK37" i="23"/>
  <c r="CC37" i="23"/>
  <c r="CB37" i="23"/>
  <c r="CA37" i="23"/>
  <c r="BS37" i="23"/>
  <c r="BR37" i="23"/>
  <c r="BQ37" i="23"/>
  <c r="BI37" i="23"/>
  <c r="BH37" i="23"/>
  <c r="BG37" i="23"/>
  <c r="AY37" i="23"/>
  <c r="AX37" i="23"/>
  <c r="AW37" i="23"/>
  <c r="AO37" i="23"/>
  <c r="AN37" i="23"/>
  <c r="AM37" i="23"/>
  <c r="AE37" i="23"/>
  <c r="AD37" i="23"/>
  <c r="AC37" i="23"/>
  <c r="C37" i="23" s="1"/>
  <c r="CW36" i="23"/>
  <c r="CV36" i="23"/>
  <c r="CU36" i="23"/>
  <c r="CM36" i="23"/>
  <c r="CL36" i="23"/>
  <c r="CK36" i="23"/>
  <c r="CC36" i="23"/>
  <c r="CB36" i="23"/>
  <c r="CA36" i="23"/>
  <c r="BS36" i="23"/>
  <c r="BR36" i="23"/>
  <c r="BQ36" i="23"/>
  <c r="BI36" i="23"/>
  <c r="BH36" i="23"/>
  <c r="BG36" i="23"/>
  <c r="AY36" i="23"/>
  <c r="AX36" i="23"/>
  <c r="AW36" i="23"/>
  <c r="AO36" i="23"/>
  <c r="AN36" i="23"/>
  <c r="AM36" i="23"/>
  <c r="AE36" i="23"/>
  <c r="AD36" i="23"/>
  <c r="AC36" i="23"/>
  <c r="C36" i="23" s="1"/>
  <c r="CW35" i="23"/>
  <c r="CV35" i="23"/>
  <c r="S35" i="23" s="1"/>
  <c r="CU35" i="23"/>
  <c r="CM35" i="23"/>
  <c r="CL35" i="23"/>
  <c r="CK35" i="23"/>
  <c r="CC35" i="23"/>
  <c r="CB35" i="23"/>
  <c r="CA35" i="23"/>
  <c r="BS35" i="23"/>
  <c r="BR35" i="23"/>
  <c r="BQ35" i="23"/>
  <c r="BI35" i="23"/>
  <c r="BH35" i="23"/>
  <c r="BG35" i="23"/>
  <c r="AY35" i="23"/>
  <c r="AX35" i="23"/>
  <c r="AW35" i="23"/>
  <c r="AO35" i="23"/>
  <c r="C35" i="23" s="1"/>
  <c r="AN35" i="23"/>
  <c r="AM35" i="23"/>
  <c r="AE35" i="23"/>
  <c r="AD35" i="23"/>
  <c r="AC35" i="23"/>
  <c r="CW34" i="23"/>
  <c r="CV34" i="23"/>
  <c r="S34" i="23" s="1"/>
  <c r="CU34" i="23"/>
  <c r="CM34" i="23"/>
  <c r="CL34" i="23"/>
  <c r="CK34" i="23"/>
  <c r="CC34" i="23"/>
  <c r="CB34" i="23"/>
  <c r="CA34" i="23"/>
  <c r="BS34" i="23"/>
  <c r="BR34" i="23"/>
  <c r="BQ34" i="23"/>
  <c r="BI34" i="23"/>
  <c r="BH34" i="23"/>
  <c r="BG34" i="23"/>
  <c r="AY34" i="23"/>
  <c r="AX34" i="23"/>
  <c r="AW34" i="23"/>
  <c r="AO34" i="23"/>
  <c r="AN34" i="23"/>
  <c r="AM34" i="23"/>
  <c r="AE34" i="23"/>
  <c r="AD34" i="23"/>
  <c r="AC34" i="23"/>
  <c r="C34" i="23" s="1"/>
  <c r="CW33" i="23"/>
  <c r="CV33" i="23"/>
  <c r="CU33" i="23"/>
  <c r="CM33" i="23"/>
  <c r="CL33" i="23"/>
  <c r="CK33" i="23"/>
  <c r="CC33" i="23"/>
  <c r="CB33" i="23"/>
  <c r="CA33" i="23"/>
  <c r="BS33" i="23"/>
  <c r="BR33" i="23"/>
  <c r="BQ33" i="23"/>
  <c r="BI33" i="23"/>
  <c r="BH33" i="23"/>
  <c r="BG33" i="23"/>
  <c r="AY33" i="23"/>
  <c r="AX33" i="23"/>
  <c r="AW33" i="23"/>
  <c r="AO33" i="23"/>
  <c r="AN33" i="23"/>
  <c r="AM33" i="23"/>
  <c r="AE33" i="23"/>
  <c r="AD33" i="23"/>
  <c r="AC33" i="23"/>
  <c r="C33" i="23" s="1"/>
  <c r="CW32" i="23"/>
  <c r="CV32" i="23"/>
  <c r="S32" i="23" s="1"/>
  <c r="CU32" i="23"/>
  <c r="CM32" i="23"/>
  <c r="CL32" i="23"/>
  <c r="CK32" i="23"/>
  <c r="CC32" i="23"/>
  <c r="CB32" i="23"/>
  <c r="CA32" i="23"/>
  <c r="BS32" i="23"/>
  <c r="BR32" i="23"/>
  <c r="BQ32" i="23"/>
  <c r="BI32" i="23"/>
  <c r="BH32" i="23"/>
  <c r="BG32" i="23"/>
  <c r="AY32" i="23"/>
  <c r="AX32" i="23"/>
  <c r="AW32" i="23"/>
  <c r="AO32" i="23"/>
  <c r="C32" i="23" s="1"/>
  <c r="AN32" i="23"/>
  <c r="AM32" i="23"/>
  <c r="AE32" i="23"/>
  <c r="AD32" i="23"/>
  <c r="AC32" i="23"/>
  <c r="CW31" i="23"/>
  <c r="CV31" i="23"/>
  <c r="S31" i="23" s="1"/>
  <c r="CU31" i="23"/>
  <c r="CM31" i="23"/>
  <c r="CL31" i="23"/>
  <c r="CK31" i="23"/>
  <c r="CC31" i="23"/>
  <c r="CB31" i="23"/>
  <c r="CA31" i="23"/>
  <c r="BS31" i="23"/>
  <c r="BR31" i="23"/>
  <c r="BQ31" i="23"/>
  <c r="BI31" i="23"/>
  <c r="BH31" i="23"/>
  <c r="BG31" i="23"/>
  <c r="AY31" i="23"/>
  <c r="AX31" i="23"/>
  <c r="AW31" i="23"/>
  <c r="AO31" i="23"/>
  <c r="AN31" i="23"/>
  <c r="AM31" i="23"/>
  <c r="AE31" i="23"/>
  <c r="AD31" i="23"/>
  <c r="AC31" i="23"/>
  <c r="C31" i="23" s="1"/>
  <c r="CW30" i="23"/>
  <c r="CV30" i="23"/>
  <c r="CU30" i="23"/>
  <c r="CM30" i="23"/>
  <c r="CL30" i="23"/>
  <c r="CK30" i="23"/>
  <c r="CC30" i="23"/>
  <c r="CB30" i="23"/>
  <c r="CA30" i="23"/>
  <c r="BS30" i="23"/>
  <c r="BR30" i="23"/>
  <c r="BQ30" i="23"/>
  <c r="BI30" i="23"/>
  <c r="BH30" i="23"/>
  <c r="BG30" i="23"/>
  <c r="AY30" i="23"/>
  <c r="AX30" i="23"/>
  <c r="AW30" i="23"/>
  <c r="AO30" i="23"/>
  <c r="AN30" i="23"/>
  <c r="AM30" i="23"/>
  <c r="AE30" i="23"/>
  <c r="AD30" i="23"/>
  <c r="AC30" i="23"/>
  <c r="C30" i="23" s="1"/>
  <c r="CW29" i="23"/>
  <c r="CV29" i="23"/>
  <c r="S29" i="23" s="1"/>
  <c r="CU29" i="23"/>
  <c r="CM29" i="23"/>
  <c r="CL29" i="23"/>
  <c r="CK29" i="23"/>
  <c r="CC29" i="23"/>
  <c r="CB29" i="23"/>
  <c r="CA29" i="23"/>
  <c r="BS29" i="23"/>
  <c r="BR29" i="23"/>
  <c r="BQ29" i="23"/>
  <c r="BI29" i="23"/>
  <c r="BH29" i="23"/>
  <c r="BG29" i="23"/>
  <c r="AY29" i="23"/>
  <c r="AX29" i="23"/>
  <c r="AW29" i="23"/>
  <c r="AO29" i="23"/>
  <c r="C29" i="23" s="1"/>
  <c r="AN29" i="23"/>
  <c r="AM29" i="23"/>
  <c r="AE29" i="23"/>
  <c r="AD29" i="23"/>
  <c r="AC29" i="23"/>
  <c r="CW28" i="23"/>
  <c r="CV28" i="23"/>
  <c r="S28" i="23" s="1"/>
  <c r="CU28" i="23"/>
  <c r="CM28" i="23"/>
  <c r="CL28" i="23"/>
  <c r="CK28" i="23"/>
  <c r="CC28" i="23"/>
  <c r="CB28" i="23"/>
  <c r="CA28" i="23"/>
  <c r="BS28" i="23"/>
  <c r="BR28" i="23"/>
  <c r="BQ28" i="23"/>
  <c r="BI28" i="23"/>
  <c r="BH28" i="23"/>
  <c r="BG28" i="23"/>
  <c r="AY28" i="23"/>
  <c r="AX28" i="23"/>
  <c r="AW28" i="23"/>
  <c r="AO28" i="23"/>
  <c r="AN28" i="23"/>
  <c r="AM28" i="23"/>
  <c r="AE28" i="23"/>
  <c r="AD28" i="23"/>
  <c r="AC28" i="23"/>
  <c r="C28" i="23" s="1"/>
  <c r="CW27" i="23"/>
  <c r="CV27" i="23"/>
  <c r="CU27" i="23"/>
  <c r="CM27" i="23"/>
  <c r="CL27" i="23"/>
  <c r="CK27" i="23"/>
  <c r="CC27" i="23"/>
  <c r="CB27" i="23"/>
  <c r="CA27" i="23"/>
  <c r="BS27" i="23"/>
  <c r="BR27" i="23"/>
  <c r="BQ27" i="23"/>
  <c r="BI27" i="23"/>
  <c r="BH27" i="23"/>
  <c r="BG27" i="23"/>
  <c r="AY27" i="23"/>
  <c r="AX27" i="23"/>
  <c r="AW27" i="23"/>
  <c r="AO27" i="23"/>
  <c r="AN27" i="23"/>
  <c r="AM27" i="23"/>
  <c r="AE27" i="23"/>
  <c r="AD27" i="23"/>
  <c r="AC27" i="23"/>
  <c r="C27" i="23" s="1"/>
  <c r="CW26" i="23"/>
  <c r="CV26" i="23"/>
  <c r="S26" i="23" s="1"/>
  <c r="CU26" i="23"/>
  <c r="CM26" i="23"/>
  <c r="CL26" i="23"/>
  <c r="CK26" i="23"/>
  <c r="CC26" i="23"/>
  <c r="CB26" i="23"/>
  <c r="CA26" i="23"/>
  <c r="BS26" i="23"/>
  <c r="BR26" i="23"/>
  <c r="BQ26" i="23"/>
  <c r="BI26" i="23"/>
  <c r="BH26" i="23"/>
  <c r="BG26" i="23"/>
  <c r="AY26" i="23"/>
  <c r="AX26" i="23"/>
  <c r="AW26" i="23"/>
  <c r="AO26" i="23"/>
  <c r="C26" i="23" s="1"/>
  <c r="AN26" i="23"/>
  <c r="AM26" i="23"/>
  <c r="AE26" i="23"/>
  <c r="AD26" i="23"/>
  <c r="AC26" i="23"/>
  <c r="CW25" i="23"/>
  <c r="CV25" i="23"/>
  <c r="S25" i="23" s="1"/>
  <c r="CU25" i="23"/>
  <c r="CM25" i="23"/>
  <c r="CL25" i="23"/>
  <c r="CK25" i="23"/>
  <c r="CC25" i="23"/>
  <c r="CB25" i="23"/>
  <c r="CA25" i="23"/>
  <c r="BS25" i="23"/>
  <c r="BR25" i="23"/>
  <c r="BQ25" i="23"/>
  <c r="BI25" i="23"/>
  <c r="BH25" i="23"/>
  <c r="BG25" i="23"/>
  <c r="AY25" i="23"/>
  <c r="AX25" i="23"/>
  <c r="AW25" i="23"/>
  <c r="AO25" i="23"/>
  <c r="AN25" i="23"/>
  <c r="AM25" i="23"/>
  <c r="AE25" i="23"/>
  <c r="AD25" i="23"/>
  <c r="AC25" i="23"/>
  <c r="C25" i="23" s="1"/>
  <c r="CW24" i="23"/>
  <c r="CV24" i="23"/>
  <c r="CU24" i="23"/>
  <c r="CM24" i="23"/>
  <c r="CL24" i="23"/>
  <c r="CK24" i="23"/>
  <c r="CC24" i="23"/>
  <c r="CB24" i="23"/>
  <c r="CA24" i="23"/>
  <c r="BS24" i="23"/>
  <c r="BR24" i="23"/>
  <c r="BQ24" i="23"/>
  <c r="BI24" i="23"/>
  <c r="BH24" i="23"/>
  <c r="BG24" i="23"/>
  <c r="AY24" i="23"/>
  <c r="AX24" i="23"/>
  <c r="AW24" i="23"/>
  <c r="AO24" i="23"/>
  <c r="AN24" i="23"/>
  <c r="AM24" i="23"/>
  <c r="AE24" i="23"/>
  <c r="AD24" i="23"/>
  <c r="AC24" i="23"/>
  <c r="C24" i="23" s="1"/>
  <c r="CW23" i="23"/>
  <c r="CV23" i="23"/>
  <c r="S23" i="23" s="1"/>
  <c r="CU23" i="23"/>
  <c r="CM23" i="23"/>
  <c r="CL23" i="23"/>
  <c r="CK23" i="23"/>
  <c r="CC23" i="23"/>
  <c r="CB23" i="23"/>
  <c r="CA23" i="23"/>
  <c r="BS23" i="23"/>
  <c r="BR23" i="23"/>
  <c r="BQ23" i="23"/>
  <c r="BI23" i="23"/>
  <c r="BH23" i="23"/>
  <c r="BG23" i="23"/>
  <c r="AY23" i="23"/>
  <c r="AX23" i="23"/>
  <c r="AW23" i="23"/>
  <c r="AO23" i="23"/>
  <c r="C23" i="23" s="1"/>
  <c r="AN23" i="23"/>
  <c r="AM23" i="23"/>
  <c r="AE23" i="23"/>
  <c r="AD23" i="23"/>
  <c r="AC23" i="23"/>
  <c r="CW22" i="23"/>
  <c r="CV22" i="23"/>
  <c r="S22" i="23" s="1"/>
  <c r="CU22" i="23"/>
  <c r="CM22" i="23"/>
  <c r="CL22" i="23"/>
  <c r="CK22" i="23"/>
  <c r="CC22" i="23"/>
  <c r="CB22" i="23"/>
  <c r="CA22" i="23"/>
  <c r="BS22" i="23"/>
  <c r="BR22" i="23"/>
  <c r="BQ22" i="23"/>
  <c r="BI22" i="23"/>
  <c r="BH22" i="23"/>
  <c r="BG22" i="23"/>
  <c r="AY22" i="23"/>
  <c r="AX22" i="23"/>
  <c r="AW22" i="23"/>
  <c r="AO22" i="23"/>
  <c r="AN22" i="23"/>
  <c r="AM22" i="23"/>
  <c r="AE22" i="23"/>
  <c r="AD22" i="23"/>
  <c r="AC22" i="23"/>
  <c r="C22" i="23" s="1"/>
  <c r="CW21" i="23"/>
  <c r="CV21" i="23"/>
  <c r="CU21" i="23"/>
  <c r="CM21" i="23"/>
  <c r="CL21" i="23"/>
  <c r="CK21" i="23"/>
  <c r="CC21" i="23"/>
  <c r="CB21" i="23"/>
  <c r="CA21" i="23"/>
  <c r="BS21" i="23"/>
  <c r="BR21" i="23"/>
  <c r="BQ21" i="23"/>
  <c r="BI21" i="23"/>
  <c r="BH21" i="23"/>
  <c r="BG21" i="23"/>
  <c r="AY21" i="23"/>
  <c r="AX21" i="23"/>
  <c r="AW21" i="23"/>
  <c r="AO21" i="23"/>
  <c r="AN21" i="23"/>
  <c r="AM21" i="23"/>
  <c r="AE21" i="23"/>
  <c r="AD21" i="23"/>
  <c r="AC21" i="23"/>
  <c r="C21" i="23" s="1"/>
  <c r="CW20" i="23"/>
  <c r="CV20" i="23"/>
  <c r="S20" i="23" s="1"/>
  <c r="CU20" i="23"/>
  <c r="CM20" i="23"/>
  <c r="CL20" i="23"/>
  <c r="CK20" i="23"/>
  <c r="CC20" i="23"/>
  <c r="CB20" i="23"/>
  <c r="CA20" i="23"/>
  <c r="BS20" i="23"/>
  <c r="BR20" i="23"/>
  <c r="BQ20" i="23"/>
  <c r="BI20" i="23"/>
  <c r="BH20" i="23"/>
  <c r="BG20" i="23"/>
  <c r="AY20" i="23"/>
  <c r="AX20" i="23"/>
  <c r="AW20" i="23"/>
  <c r="AO20" i="23"/>
  <c r="C20" i="23" s="1"/>
  <c r="AN20" i="23"/>
  <c r="AM20" i="23"/>
  <c r="AE20" i="23"/>
  <c r="AD20" i="23"/>
  <c r="AC20" i="23"/>
  <c r="CW19" i="23"/>
  <c r="CV19" i="23"/>
  <c r="S19" i="23" s="1"/>
  <c r="CU19" i="23"/>
  <c r="CM19" i="23"/>
  <c r="CL19" i="23"/>
  <c r="CK19" i="23"/>
  <c r="CC19" i="23"/>
  <c r="CB19" i="23"/>
  <c r="CA19" i="23"/>
  <c r="BS19" i="23"/>
  <c r="BR19" i="23"/>
  <c r="BQ19" i="23"/>
  <c r="BI19" i="23"/>
  <c r="BH19" i="23"/>
  <c r="BG19" i="23"/>
  <c r="AY19" i="23"/>
  <c r="AX19" i="23"/>
  <c r="AW19" i="23"/>
  <c r="AO19" i="23"/>
  <c r="AN19" i="23"/>
  <c r="AM19" i="23"/>
  <c r="AE19" i="23"/>
  <c r="AD19" i="23"/>
  <c r="AC19" i="23"/>
  <c r="C19" i="23" s="1"/>
  <c r="CW18" i="23"/>
  <c r="CV18" i="23"/>
  <c r="CU18" i="23"/>
  <c r="CM18" i="23"/>
  <c r="CL18" i="23"/>
  <c r="CK18" i="23"/>
  <c r="CC18" i="23"/>
  <c r="CB18" i="23"/>
  <c r="CA18" i="23"/>
  <c r="BS18" i="23"/>
  <c r="BR18" i="23"/>
  <c r="BQ18" i="23"/>
  <c r="BI18" i="23"/>
  <c r="BH18" i="23"/>
  <c r="BG18" i="23"/>
  <c r="AY18" i="23"/>
  <c r="AX18" i="23"/>
  <c r="AW18" i="23"/>
  <c r="AO18" i="23"/>
  <c r="AN18" i="23"/>
  <c r="AM18" i="23"/>
  <c r="AE18" i="23"/>
  <c r="AD18" i="23"/>
  <c r="AC18" i="23"/>
  <c r="C18" i="23" s="1"/>
  <c r="CW17" i="23"/>
  <c r="CV17" i="23"/>
  <c r="S17" i="23" s="1"/>
  <c r="CU17" i="23"/>
  <c r="CM17" i="23"/>
  <c r="CL17" i="23"/>
  <c r="CK17" i="23"/>
  <c r="CC17" i="23"/>
  <c r="CB17" i="23"/>
  <c r="CA17" i="23"/>
  <c r="BS17" i="23"/>
  <c r="BR17" i="23"/>
  <c r="BQ17" i="23"/>
  <c r="BI17" i="23"/>
  <c r="BH17" i="23"/>
  <c r="BG17" i="23"/>
  <c r="AY17" i="23"/>
  <c r="AX17" i="23"/>
  <c r="AW17" i="23"/>
  <c r="AO17" i="23"/>
  <c r="C17" i="23" s="1"/>
  <c r="AN17" i="23"/>
  <c r="AM17" i="23"/>
  <c r="AE17" i="23"/>
  <c r="AD17" i="23"/>
  <c r="AC17" i="23"/>
  <c r="CW16" i="23"/>
  <c r="CV16" i="23"/>
  <c r="S16" i="23" s="1"/>
  <c r="CU16" i="23"/>
  <c r="CM16" i="23"/>
  <c r="CL16" i="23"/>
  <c r="CK16" i="23"/>
  <c r="CC16" i="23"/>
  <c r="CB16" i="23"/>
  <c r="CA16" i="23"/>
  <c r="BS16" i="23"/>
  <c r="BR16" i="23"/>
  <c r="BQ16" i="23"/>
  <c r="BI16" i="23"/>
  <c r="BH16" i="23"/>
  <c r="BG16" i="23"/>
  <c r="AY16" i="23"/>
  <c r="AX16" i="23"/>
  <c r="AW16" i="23"/>
  <c r="AO16" i="23"/>
  <c r="AN16" i="23"/>
  <c r="AM16" i="23"/>
  <c r="AE16" i="23"/>
  <c r="AD16" i="23"/>
  <c r="AC16" i="23"/>
  <c r="C16" i="23" s="1"/>
  <c r="CW15" i="23"/>
  <c r="CV15" i="23"/>
  <c r="CU15" i="23"/>
  <c r="CM15" i="23"/>
  <c r="CL15" i="23"/>
  <c r="CK15" i="23"/>
  <c r="CC15" i="23"/>
  <c r="CB15" i="23"/>
  <c r="CA15" i="23"/>
  <c r="BS15" i="23"/>
  <c r="BR15" i="23"/>
  <c r="BQ15" i="23"/>
  <c r="BI15" i="23"/>
  <c r="BH15" i="23"/>
  <c r="BG15" i="23"/>
  <c r="AY15" i="23"/>
  <c r="AX15" i="23"/>
  <c r="AW15" i="23"/>
  <c r="AO15" i="23"/>
  <c r="AN15" i="23"/>
  <c r="AM15" i="23"/>
  <c r="AE15" i="23"/>
  <c r="AD15" i="23"/>
  <c r="AC15" i="23"/>
  <c r="C15" i="23" s="1"/>
  <c r="CW14" i="23"/>
  <c r="CV14" i="23"/>
  <c r="S14" i="23" s="1"/>
  <c r="CU14" i="23"/>
  <c r="CM14" i="23"/>
  <c r="CL14" i="23"/>
  <c r="CK14" i="23"/>
  <c r="CC14" i="23"/>
  <c r="CB14" i="23"/>
  <c r="CA14" i="23"/>
  <c r="BS14" i="23"/>
  <c r="BR14" i="23"/>
  <c r="BQ14" i="23"/>
  <c r="BI14" i="23"/>
  <c r="BH14" i="23"/>
  <c r="BG14" i="23"/>
  <c r="AY14" i="23"/>
  <c r="AX14" i="23"/>
  <c r="AW14" i="23"/>
  <c r="AO14" i="23"/>
  <c r="C14" i="23" s="1"/>
  <c r="AN14" i="23"/>
  <c r="AM14" i="23"/>
  <c r="AE14" i="23"/>
  <c r="AD14" i="23"/>
  <c r="AC14" i="23"/>
  <c r="CW13" i="23"/>
  <c r="CV13" i="23"/>
  <c r="S13" i="23" s="1"/>
  <c r="CU13" i="23"/>
  <c r="CM13" i="23"/>
  <c r="CL13" i="23"/>
  <c r="CK13" i="23"/>
  <c r="CC13" i="23"/>
  <c r="CB13" i="23"/>
  <c r="CA13" i="23"/>
  <c r="BS13" i="23"/>
  <c r="BR13" i="23"/>
  <c r="BQ13" i="23"/>
  <c r="BI13" i="23"/>
  <c r="BH13" i="23"/>
  <c r="BG13" i="23"/>
  <c r="AY13" i="23"/>
  <c r="AX13" i="23"/>
  <c r="AW13" i="23"/>
  <c r="AO13" i="23"/>
  <c r="AN13" i="23"/>
  <c r="AM13" i="23"/>
  <c r="AE13" i="23"/>
  <c r="AD13" i="23"/>
  <c r="AC13" i="23"/>
  <c r="C13" i="23" s="1"/>
  <c r="CW12" i="23"/>
  <c r="CV12" i="23"/>
  <c r="CU12" i="23"/>
  <c r="CM12" i="23"/>
  <c r="CL12" i="23"/>
  <c r="CK12" i="23"/>
  <c r="CC12" i="23"/>
  <c r="CB12" i="23"/>
  <c r="CA12" i="23"/>
  <c r="BS12" i="23"/>
  <c r="BR12" i="23"/>
  <c r="BQ12" i="23"/>
  <c r="BI12" i="23"/>
  <c r="BH12" i="23"/>
  <c r="BG12" i="23"/>
  <c r="AY12" i="23"/>
  <c r="AX12" i="23"/>
  <c r="AW12" i="23"/>
  <c r="AO12" i="23"/>
  <c r="AN12" i="23"/>
  <c r="AM12" i="23"/>
  <c r="AE12" i="23"/>
  <c r="AD12" i="23"/>
  <c r="AC12" i="23"/>
  <c r="C12" i="23" s="1"/>
  <c r="CW11" i="23"/>
  <c r="CV11" i="23"/>
  <c r="S11" i="23" s="1"/>
  <c r="CU11" i="23"/>
  <c r="CM11" i="23"/>
  <c r="CL11" i="23"/>
  <c r="CK11" i="23"/>
  <c r="CC11" i="23"/>
  <c r="CB11" i="23"/>
  <c r="CA11" i="23"/>
  <c r="BS11" i="23"/>
  <c r="BR11" i="23"/>
  <c r="BQ11" i="23"/>
  <c r="BI11" i="23"/>
  <c r="BH11" i="23"/>
  <c r="BG11" i="23"/>
  <c r="AY11" i="23"/>
  <c r="AX11" i="23"/>
  <c r="AW11" i="23"/>
  <c r="AO11" i="23"/>
  <c r="C11" i="23" s="1"/>
  <c r="AN11" i="23"/>
  <c r="AM11" i="23"/>
  <c r="AE11" i="23"/>
  <c r="AD11" i="23"/>
  <c r="AC11" i="23"/>
  <c r="CW10" i="23"/>
  <c r="CV10" i="23"/>
  <c r="S10" i="23" s="1"/>
  <c r="CU10" i="23"/>
  <c r="CM10" i="23"/>
  <c r="CL10" i="23"/>
  <c r="CK10" i="23"/>
  <c r="CC10" i="23"/>
  <c r="CB10" i="23"/>
  <c r="CA10" i="23"/>
  <c r="BS10" i="23"/>
  <c r="BR10" i="23"/>
  <c r="BQ10" i="23"/>
  <c r="BI10" i="23"/>
  <c r="BH10" i="23"/>
  <c r="BG10" i="23"/>
  <c r="AY10" i="23"/>
  <c r="AX10" i="23"/>
  <c r="AW10" i="23"/>
  <c r="AO10" i="23"/>
  <c r="AN10" i="23"/>
  <c r="AM10" i="23"/>
  <c r="AE10" i="23"/>
  <c r="AD10" i="23"/>
  <c r="AC10" i="23"/>
  <c r="C10" i="23" s="1"/>
  <c r="CW9" i="23"/>
  <c r="CV9" i="23"/>
  <c r="CU9" i="23"/>
  <c r="CM9" i="23"/>
  <c r="CL9" i="23"/>
  <c r="CK9" i="23"/>
  <c r="CC9" i="23"/>
  <c r="CB9" i="23"/>
  <c r="CA9" i="23"/>
  <c r="BS9" i="23"/>
  <c r="BR9" i="23"/>
  <c r="BQ9" i="23"/>
  <c r="BI9" i="23"/>
  <c r="BH9" i="23"/>
  <c r="BG9" i="23"/>
  <c r="AY9" i="23"/>
  <c r="AX9" i="23"/>
  <c r="AW9" i="23"/>
  <c r="AO9" i="23"/>
  <c r="AN9" i="23"/>
  <c r="AM9" i="23"/>
  <c r="AE9" i="23"/>
  <c r="AD9" i="23"/>
  <c r="AC9" i="23"/>
  <c r="C9" i="23" s="1"/>
  <c r="CW8" i="23"/>
  <c r="CV8" i="23"/>
  <c r="S8" i="23" s="1"/>
  <c r="CU8" i="23"/>
  <c r="CM8" i="23"/>
  <c r="CL8" i="23"/>
  <c r="CK8" i="23"/>
  <c r="CC8" i="23"/>
  <c r="CB8" i="23"/>
  <c r="CA8" i="23"/>
  <c r="BS8" i="23"/>
  <c r="BR8" i="23"/>
  <c r="BQ8" i="23"/>
  <c r="BI8" i="23"/>
  <c r="BH8" i="23"/>
  <c r="BG8" i="23"/>
  <c r="AY8" i="23"/>
  <c r="AX8" i="23"/>
  <c r="AW8" i="23"/>
  <c r="AO8" i="23"/>
  <c r="C8" i="23" s="1"/>
  <c r="AN8" i="23"/>
  <c r="AM8" i="23"/>
  <c r="AE8" i="23"/>
  <c r="AD8" i="23"/>
  <c r="AC8" i="23"/>
  <c r="CW7" i="23"/>
  <c r="CV7" i="23"/>
  <c r="S7" i="23" s="1"/>
  <c r="CU7" i="23"/>
  <c r="CM7" i="23"/>
  <c r="CL7" i="23"/>
  <c r="CK7" i="23"/>
  <c r="CC7" i="23"/>
  <c r="CB7" i="23"/>
  <c r="CA7" i="23"/>
  <c r="BS7" i="23"/>
  <c r="BR7" i="23"/>
  <c r="BQ7" i="23"/>
  <c r="BI7" i="23"/>
  <c r="BH7" i="23"/>
  <c r="BG7" i="23"/>
  <c r="AY7" i="23"/>
  <c r="AX7" i="23"/>
  <c r="AW7" i="23"/>
  <c r="AO7" i="23"/>
  <c r="AN7" i="23"/>
  <c r="AM7" i="23"/>
  <c r="AE7" i="23"/>
  <c r="AD7" i="23"/>
  <c r="AC7" i="23"/>
  <c r="C7" i="23" s="1"/>
  <c r="CW6" i="23"/>
  <c r="CV6" i="23"/>
  <c r="CU6" i="23"/>
  <c r="CM6" i="23"/>
  <c r="CL6" i="23"/>
  <c r="CK6" i="23"/>
  <c r="CC6" i="23"/>
  <c r="CB6" i="23"/>
  <c r="CA6" i="23"/>
  <c r="BS6" i="23"/>
  <c r="BR6" i="23"/>
  <c r="BQ6" i="23"/>
  <c r="BI6" i="23"/>
  <c r="BH6" i="23"/>
  <c r="BG6" i="23"/>
  <c r="AY6" i="23"/>
  <c r="AX6" i="23"/>
  <c r="AW6" i="23"/>
  <c r="AO6" i="23"/>
  <c r="AN6" i="23"/>
  <c r="AM6" i="23"/>
  <c r="AE6" i="23"/>
  <c r="AD6" i="23"/>
  <c r="AC6" i="23"/>
  <c r="C6" i="23" s="1"/>
  <c r="CW5" i="23"/>
  <c r="CV5" i="23"/>
  <c r="S5" i="23" s="1"/>
  <c r="CU5" i="23"/>
  <c r="CM5" i="23"/>
  <c r="CL5" i="23"/>
  <c r="CK5" i="23"/>
  <c r="CC5" i="23"/>
  <c r="CB5" i="23"/>
  <c r="CA5" i="23"/>
  <c r="BS5" i="23"/>
  <c r="BR5" i="23"/>
  <c r="BQ5" i="23"/>
  <c r="BI5" i="23"/>
  <c r="BH5" i="23"/>
  <c r="BG5" i="23"/>
  <c r="AY5" i="23"/>
  <c r="AX5" i="23"/>
  <c r="AW5" i="23"/>
  <c r="AO5" i="23"/>
  <c r="C5" i="23" s="1"/>
  <c r="AN5" i="23"/>
  <c r="AM5" i="23"/>
  <c r="AE5" i="23"/>
  <c r="AD5" i="23"/>
  <c r="AC5" i="23"/>
  <c r="CW4" i="23"/>
  <c r="CV4" i="23"/>
  <c r="S4" i="23" s="1"/>
  <c r="CU4" i="23"/>
  <c r="CM4" i="23"/>
  <c r="CL4" i="23"/>
  <c r="CK4" i="23"/>
  <c r="CC4" i="23"/>
  <c r="CB4" i="23"/>
  <c r="CA4" i="23"/>
  <c r="BS4" i="23"/>
  <c r="BR4" i="23"/>
  <c r="BQ4" i="23"/>
  <c r="BI4" i="23"/>
  <c r="BH4" i="23"/>
  <c r="BG4" i="23"/>
  <c r="AY4" i="23"/>
  <c r="AX4" i="23"/>
  <c r="AW4" i="23"/>
  <c r="AO4" i="23"/>
  <c r="AN4" i="23"/>
  <c r="AM4" i="23"/>
  <c r="AE4" i="23"/>
  <c r="AD4" i="23"/>
  <c r="AC4" i="23"/>
  <c r="C4" i="23" s="1"/>
  <c r="CW3" i="23"/>
  <c r="CV3" i="23"/>
  <c r="CU3" i="23"/>
  <c r="CM3" i="23"/>
  <c r="CL3" i="23"/>
  <c r="CK3" i="23"/>
  <c r="CC3" i="23"/>
  <c r="CB3" i="23"/>
  <c r="CA3" i="23"/>
  <c r="BS3" i="23"/>
  <c r="BR3" i="23"/>
  <c r="BQ3" i="23"/>
  <c r="BI3" i="23"/>
  <c r="BH3" i="23"/>
  <c r="BG3" i="23"/>
  <c r="AY3" i="23"/>
  <c r="AX3" i="23"/>
  <c r="AW3" i="23"/>
  <c r="AO3" i="23"/>
  <c r="AN3" i="23"/>
  <c r="AM3" i="23"/>
  <c r="AE3" i="23"/>
  <c r="AD3" i="23"/>
  <c r="AC3" i="23"/>
  <c r="C3" i="23" s="1"/>
  <c r="CW2" i="23"/>
  <c r="CV2" i="23"/>
  <c r="S2" i="23" s="1"/>
  <c r="CU2" i="23"/>
  <c r="CM2" i="23"/>
  <c r="CL2" i="23"/>
  <c r="CK2" i="23"/>
  <c r="CC2" i="23"/>
  <c r="CB2" i="23"/>
  <c r="CA2" i="23"/>
  <c r="BS2" i="23"/>
  <c r="BR2" i="23"/>
  <c r="BQ2" i="23"/>
  <c r="BI2" i="23"/>
  <c r="BH2" i="23"/>
  <c r="BG2" i="23"/>
  <c r="AY2" i="23"/>
  <c r="AX2" i="23"/>
  <c r="AW2" i="23"/>
  <c r="AO2" i="23"/>
  <c r="C2" i="23" s="1"/>
  <c r="AN2" i="23"/>
  <c r="AM2" i="23"/>
  <c r="AE2" i="23"/>
  <c r="AD2" i="23"/>
  <c r="AC2" i="23"/>
  <c r="CW13" i="38"/>
  <c r="CV13" i="38"/>
  <c r="S13" i="38" s="1"/>
  <c r="CU13" i="38"/>
  <c r="CM13" i="38"/>
  <c r="CL13" i="38"/>
  <c r="CK13" i="38"/>
  <c r="CC13" i="38"/>
  <c r="CB13" i="38"/>
  <c r="CA13" i="38"/>
  <c r="BS13" i="38"/>
  <c r="BR13" i="38"/>
  <c r="BQ13" i="38"/>
  <c r="BI13" i="38"/>
  <c r="BH13" i="38"/>
  <c r="BG13" i="38"/>
  <c r="AY13" i="38"/>
  <c r="AX13" i="38"/>
  <c r="AW13" i="38"/>
  <c r="AO13" i="38"/>
  <c r="AN13" i="38"/>
  <c r="C13" i="38" s="1"/>
  <c r="AM13" i="38"/>
  <c r="AE13" i="38"/>
  <c r="AD13" i="38"/>
  <c r="AC13" i="38"/>
  <c r="CW12" i="38"/>
  <c r="CV12" i="38"/>
  <c r="S12" i="38" s="1"/>
  <c r="CU12" i="38"/>
  <c r="CM12" i="38"/>
  <c r="CL12" i="38"/>
  <c r="CK12" i="38"/>
  <c r="CC12" i="38"/>
  <c r="CB12" i="38"/>
  <c r="CA12" i="38"/>
  <c r="BS12" i="38"/>
  <c r="BR12" i="38"/>
  <c r="BQ12" i="38"/>
  <c r="BI12" i="38"/>
  <c r="BH12" i="38"/>
  <c r="BG12" i="38"/>
  <c r="AY12" i="38"/>
  <c r="AX12" i="38"/>
  <c r="AW12" i="38"/>
  <c r="AO12" i="38"/>
  <c r="AN12" i="38"/>
  <c r="AM12" i="38"/>
  <c r="AE12" i="38"/>
  <c r="AD12" i="38"/>
  <c r="AC12" i="38"/>
  <c r="C12" i="38" s="1"/>
  <c r="CW11" i="38"/>
  <c r="CV11" i="38"/>
  <c r="CU11" i="38"/>
  <c r="CM11" i="38"/>
  <c r="CL11" i="38"/>
  <c r="CK11" i="38"/>
  <c r="CC11" i="38"/>
  <c r="CB11" i="38"/>
  <c r="CA11" i="38"/>
  <c r="BS11" i="38"/>
  <c r="BR11" i="38"/>
  <c r="BQ11" i="38"/>
  <c r="BI11" i="38"/>
  <c r="BH11" i="38"/>
  <c r="BG11" i="38"/>
  <c r="AY11" i="38"/>
  <c r="AX11" i="38"/>
  <c r="AW11" i="38"/>
  <c r="AO11" i="38"/>
  <c r="AN11" i="38"/>
  <c r="AM11" i="38"/>
  <c r="AE11" i="38"/>
  <c r="AD11" i="38"/>
  <c r="AC11" i="38"/>
  <c r="C11" i="38" s="1"/>
  <c r="CW10" i="38"/>
  <c r="CV10" i="38"/>
  <c r="S10" i="38" s="1"/>
  <c r="CU10" i="38"/>
  <c r="CM10" i="38"/>
  <c r="CL10" i="38"/>
  <c r="CK10" i="38"/>
  <c r="CC10" i="38"/>
  <c r="CB10" i="38"/>
  <c r="CA10" i="38"/>
  <c r="BS10" i="38"/>
  <c r="BR10" i="38"/>
  <c r="BQ10" i="38"/>
  <c r="BI10" i="38"/>
  <c r="BH10" i="38"/>
  <c r="BG10" i="38"/>
  <c r="AY10" i="38"/>
  <c r="AX10" i="38"/>
  <c r="AW10" i="38"/>
  <c r="AO10" i="38"/>
  <c r="AN10" i="38"/>
  <c r="C10" i="38" s="1"/>
  <c r="AM10" i="38"/>
  <c r="AE10" i="38"/>
  <c r="AD10" i="38"/>
  <c r="AC10" i="38"/>
  <c r="CW9" i="38"/>
  <c r="CV9" i="38"/>
  <c r="S9" i="38" s="1"/>
  <c r="CU9" i="38"/>
  <c r="CM9" i="38"/>
  <c r="CL9" i="38"/>
  <c r="CK9" i="38"/>
  <c r="CC9" i="38"/>
  <c r="CB9" i="38"/>
  <c r="CA9" i="38"/>
  <c r="BS9" i="38"/>
  <c r="BR9" i="38"/>
  <c r="BQ9" i="38"/>
  <c r="BI9" i="38"/>
  <c r="BH9" i="38"/>
  <c r="BG9" i="38"/>
  <c r="AY9" i="38"/>
  <c r="AX9" i="38"/>
  <c r="AW9" i="38"/>
  <c r="AO9" i="38"/>
  <c r="AN9" i="38"/>
  <c r="AM9" i="38"/>
  <c r="AE9" i="38"/>
  <c r="AD9" i="38"/>
  <c r="AC9" i="38"/>
  <c r="C9" i="38" s="1"/>
  <c r="CW8" i="38"/>
  <c r="CV8" i="38"/>
  <c r="CU8" i="38"/>
  <c r="CM8" i="38"/>
  <c r="CL8" i="38"/>
  <c r="CK8" i="38"/>
  <c r="CC8" i="38"/>
  <c r="CB8" i="38"/>
  <c r="CA8" i="38"/>
  <c r="BS8" i="38"/>
  <c r="BR8" i="38"/>
  <c r="BQ8" i="38"/>
  <c r="BI8" i="38"/>
  <c r="BH8" i="38"/>
  <c r="BG8" i="38"/>
  <c r="AY8" i="38"/>
  <c r="AX8" i="38"/>
  <c r="AW8" i="38"/>
  <c r="AO8" i="38"/>
  <c r="AN8" i="38"/>
  <c r="AM8" i="38"/>
  <c r="AE8" i="38"/>
  <c r="AD8" i="38"/>
  <c r="AC8" i="38"/>
  <c r="C8" i="38" s="1"/>
  <c r="CW7" i="38"/>
  <c r="CV7" i="38"/>
  <c r="S7" i="38" s="1"/>
  <c r="CU7" i="38"/>
  <c r="CM7" i="38"/>
  <c r="CL7" i="38"/>
  <c r="CK7" i="38"/>
  <c r="CC7" i="38"/>
  <c r="CB7" i="38"/>
  <c r="CA7" i="38"/>
  <c r="BS7" i="38"/>
  <c r="BR7" i="38"/>
  <c r="BQ7" i="38"/>
  <c r="BI7" i="38"/>
  <c r="BH7" i="38"/>
  <c r="BG7" i="38"/>
  <c r="AY7" i="38"/>
  <c r="AX7" i="38"/>
  <c r="AW7" i="38"/>
  <c r="AO7" i="38"/>
  <c r="AN7" i="38"/>
  <c r="C7" i="38" s="1"/>
  <c r="AM7" i="38"/>
  <c r="AE7" i="38"/>
  <c r="AD7" i="38"/>
  <c r="AC7" i="38"/>
  <c r="CW6" i="38"/>
  <c r="CV6" i="38"/>
  <c r="S6" i="38" s="1"/>
  <c r="CU6" i="38"/>
  <c r="CM6" i="38"/>
  <c r="CL6" i="38"/>
  <c r="CK6" i="38"/>
  <c r="CC6" i="38"/>
  <c r="CB6" i="38"/>
  <c r="CA6" i="38"/>
  <c r="BS6" i="38"/>
  <c r="BR6" i="38"/>
  <c r="BQ6" i="38"/>
  <c r="BI6" i="38"/>
  <c r="BH6" i="38"/>
  <c r="BG6" i="38"/>
  <c r="AY6" i="38"/>
  <c r="AX6" i="38"/>
  <c r="AW6" i="38"/>
  <c r="AO6" i="38"/>
  <c r="AN6" i="38"/>
  <c r="AM6" i="38"/>
  <c r="AE6" i="38"/>
  <c r="AD6" i="38"/>
  <c r="AC6" i="38"/>
  <c r="C6" i="38" s="1"/>
  <c r="CW5" i="38"/>
  <c r="CV5" i="38"/>
  <c r="CU5" i="38"/>
  <c r="CM5" i="38"/>
  <c r="CL5" i="38"/>
  <c r="CK5" i="38"/>
  <c r="CC5" i="38"/>
  <c r="CB5" i="38"/>
  <c r="CA5" i="38"/>
  <c r="BS5" i="38"/>
  <c r="BR5" i="38"/>
  <c r="BQ5" i="38"/>
  <c r="BI5" i="38"/>
  <c r="BH5" i="38"/>
  <c r="BG5" i="38"/>
  <c r="AY5" i="38"/>
  <c r="AX5" i="38"/>
  <c r="AW5" i="38"/>
  <c r="AO5" i="38"/>
  <c r="AN5" i="38"/>
  <c r="AM5" i="38"/>
  <c r="AE5" i="38"/>
  <c r="AD5" i="38"/>
  <c r="AC5" i="38"/>
  <c r="C5" i="38" s="1"/>
  <c r="CW4" i="38"/>
  <c r="CV4" i="38"/>
  <c r="S4" i="38" s="1"/>
  <c r="CU4" i="38"/>
  <c r="CM4" i="38"/>
  <c r="CL4" i="38"/>
  <c r="CK4" i="38"/>
  <c r="CC4" i="38"/>
  <c r="CB4" i="38"/>
  <c r="CA4" i="38"/>
  <c r="BS4" i="38"/>
  <c r="BR4" i="38"/>
  <c r="BQ4" i="38"/>
  <c r="BI4" i="38"/>
  <c r="BH4" i="38"/>
  <c r="BG4" i="38"/>
  <c r="AY4" i="38"/>
  <c r="AX4" i="38"/>
  <c r="AW4" i="38"/>
  <c r="AO4" i="38"/>
  <c r="AN4" i="38"/>
  <c r="C4" i="38" s="1"/>
  <c r="AM4" i="38"/>
  <c r="AE4" i="38"/>
  <c r="AD4" i="38"/>
  <c r="AC4" i="38"/>
  <c r="CW3" i="38"/>
  <c r="CV3" i="38"/>
  <c r="S3" i="38" s="1"/>
  <c r="CU3" i="38"/>
  <c r="CM3" i="38"/>
  <c r="CL3" i="38"/>
  <c r="CK3" i="38"/>
  <c r="CC3" i="38"/>
  <c r="CB3" i="38"/>
  <c r="CA3" i="38"/>
  <c r="BS3" i="38"/>
  <c r="BR3" i="38"/>
  <c r="BQ3" i="38"/>
  <c r="BI3" i="38"/>
  <c r="BH3" i="38"/>
  <c r="BG3" i="38"/>
  <c r="AY3" i="38"/>
  <c r="AX3" i="38"/>
  <c r="AW3" i="38"/>
  <c r="AO3" i="38"/>
  <c r="AN3" i="38"/>
  <c r="AM3" i="38"/>
  <c r="AE3" i="38"/>
  <c r="AD3" i="38"/>
  <c r="AC3" i="38"/>
  <c r="C3" i="38" s="1"/>
  <c r="CW2" i="38"/>
  <c r="CV2" i="38"/>
  <c r="CU2" i="38"/>
  <c r="CM2" i="38"/>
  <c r="CL2" i="38"/>
  <c r="CK2" i="38"/>
  <c r="CC2" i="38"/>
  <c r="CB2" i="38"/>
  <c r="CA2" i="38"/>
  <c r="BS2" i="38"/>
  <c r="BR2" i="38"/>
  <c r="BQ2" i="38"/>
  <c r="BI2" i="38"/>
  <c r="BH2" i="38"/>
  <c r="BG2" i="38"/>
  <c r="AY2" i="38"/>
  <c r="AX2" i="38"/>
  <c r="AW2" i="38"/>
  <c r="AO2" i="38"/>
  <c r="AN2" i="38"/>
  <c r="AM2" i="38"/>
  <c r="AE2" i="38"/>
  <c r="AD2" i="38"/>
  <c r="AC2" i="38"/>
  <c r="C2" i="38" s="1"/>
  <c r="CW49" i="15"/>
  <c r="CV49" i="15"/>
  <c r="CU49" i="15"/>
  <c r="CM49" i="15"/>
  <c r="CL49" i="15"/>
  <c r="CK49" i="15"/>
  <c r="CC49" i="15"/>
  <c r="CB49" i="15"/>
  <c r="CA49" i="15"/>
  <c r="BS49" i="15"/>
  <c r="BR49" i="15"/>
  <c r="BQ49" i="15"/>
  <c r="BI49" i="15"/>
  <c r="BH49" i="15"/>
  <c r="BG49" i="15"/>
  <c r="AY49" i="15"/>
  <c r="AX49" i="15"/>
  <c r="AW49" i="15"/>
  <c r="AO49" i="15"/>
  <c r="AN49" i="15"/>
  <c r="AM49" i="15"/>
  <c r="AE49" i="15"/>
  <c r="AD49" i="15"/>
  <c r="AC49" i="15"/>
  <c r="CW48" i="15"/>
  <c r="CV48" i="15"/>
  <c r="CU48" i="15"/>
  <c r="CM48" i="15"/>
  <c r="CL48" i="15"/>
  <c r="CK48" i="15"/>
  <c r="CC48" i="15"/>
  <c r="CB48" i="15"/>
  <c r="CA48" i="15"/>
  <c r="BS48" i="15"/>
  <c r="BR48" i="15"/>
  <c r="BQ48" i="15"/>
  <c r="BI48" i="15"/>
  <c r="BH48" i="15"/>
  <c r="BG48" i="15"/>
  <c r="AY48" i="15"/>
  <c r="AX48" i="15"/>
  <c r="AW48" i="15"/>
  <c r="AO48" i="15"/>
  <c r="AN48" i="15"/>
  <c r="AM48" i="15"/>
  <c r="AE48" i="15"/>
  <c r="AD48" i="15"/>
  <c r="AC48" i="15"/>
  <c r="CW47" i="15"/>
  <c r="CV47" i="15"/>
  <c r="CU47" i="15"/>
  <c r="CM47" i="15"/>
  <c r="CL47" i="15"/>
  <c r="CK47" i="15"/>
  <c r="CC47" i="15"/>
  <c r="CB47" i="15"/>
  <c r="CA47" i="15"/>
  <c r="BS47" i="15"/>
  <c r="BR47" i="15"/>
  <c r="BQ47" i="15"/>
  <c r="BI47" i="15"/>
  <c r="BH47" i="15"/>
  <c r="BG47" i="15"/>
  <c r="AY47" i="15"/>
  <c r="AX47" i="15"/>
  <c r="AW47" i="15"/>
  <c r="AO47" i="15"/>
  <c r="AN47" i="15"/>
  <c r="AM47" i="15"/>
  <c r="AE47" i="15"/>
  <c r="AD47" i="15"/>
  <c r="AC47" i="15"/>
  <c r="CW46" i="15"/>
  <c r="CV46" i="15"/>
  <c r="CU46" i="15"/>
  <c r="CM46" i="15"/>
  <c r="CL46" i="15"/>
  <c r="CK46" i="15"/>
  <c r="CC46" i="15"/>
  <c r="CB46" i="15"/>
  <c r="CA46" i="15"/>
  <c r="BS46" i="15"/>
  <c r="BR46" i="15"/>
  <c r="BQ46" i="15"/>
  <c r="BI46" i="15"/>
  <c r="BH46" i="15"/>
  <c r="BG46" i="15"/>
  <c r="AY46" i="15"/>
  <c r="AX46" i="15"/>
  <c r="AW46" i="15"/>
  <c r="AO46" i="15"/>
  <c r="AN46" i="15"/>
  <c r="AM46" i="15"/>
  <c r="AE46" i="15"/>
  <c r="AD46" i="15"/>
  <c r="AC46" i="15"/>
  <c r="CW45" i="15"/>
  <c r="CV45" i="15"/>
  <c r="CU45" i="15"/>
  <c r="CM45" i="15"/>
  <c r="CL45" i="15"/>
  <c r="CK45" i="15"/>
  <c r="CC45" i="15"/>
  <c r="CB45" i="15"/>
  <c r="CA45" i="15"/>
  <c r="BS45" i="15"/>
  <c r="BR45" i="15"/>
  <c r="BQ45" i="15"/>
  <c r="BI45" i="15"/>
  <c r="BH45" i="15"/>
  <c r="BG45" i="15"/>
  <c r="AY45" i="15"/>
  <c r="AX45" i="15"/>
  <c r="AW45" i="15"/>
  <c r="AO45" i="15"/>
  <c r="AN45" i="15"/>
  <c r="AM45" i="15"/>
  <c r="AE45" i="15"/>
  <c r="AD45" i="15"/>
  <c r="AC45" i="15"/>
  <c r="CW44" i="15"/>
  <c r="CV44" i="15"/>
  <c r="CU44" i="15"/>
  <c r="CM44" i="15"/>
  <c r="CL44" i="15"/>
  <c r="CK44" i="15"/>
  <c r="CC44" i="15"/>
  <c r="CB44" i="15"/>
  <c r="CA44" i="15"/>
  <c r="BS44" i="15"/>
  <c r="BR44" i="15"/>
  <c r="BQ44" i="15"/>
  <c r="BI44" i="15"/>
  <c r="BH44" i="15"/>
  <c r="BG44" i="15"/>
  <c r="AY44" i="15"/>
  <c r="AX44" i="15"/>
  <c r="AW44" i="15"/>
  <c r="AO44" i="15"/>
  <c r="AN44" i="15"/>
  <c r="AM44" i="15"/>
  <c r="AE44" i="15"/>
  <c r="AD44" i="15"/>
  <c r="AC44" i="15"/>
  <c r="CW43" i="15"/>
  <c r="CV43" i="15"/>
  <c r="CU43" i="15"/>
  <c r="CM43" i="15"/>
  <c r="CL43" i="15"/>
  <c r="CK43" i="15"/>
  <c r="CC43" i="15"/>
  <c r="CB43" i="15"/>
  <c r="CA43" i="15"/>
  <c r="BS43" i="15"/>
  <c r="BR43" i="15"/>
  <c r="BQ43" i="15"/>
  <c r="BI43" i="15"/>
  <c r="BH43" i="15"/>
  <c r="BG43" i="15"/>
  <c r="AY43" i="15"/>
  <c r="AX43" i="15"/>
  <c r="AW43" i="15"/>
  <c r="AO43" i="15"/>
  <c r="AN43" i="15"/>
  <c r="AM43" i="15"/>
  <c r="AE43" i="15"/>
  <c r="AD43" i="15"/>
  <c r="AC43" i="15"/>
  <c r="CW42" i="15"/>
  <c r="CV42" i="15"/>
  <c r="CU42" i="15"/>
  <c r="CM42" i="15"/>
  <c r="CL42" i="15"/>
  <c r="CK42" i="15"/>
  <c r="CC42" i="15"/>
  <c r="CB42" i="15"/>
  <c r="CA42" i="15"/>
  <c r="BS42" i="15"/>
  <c r="BR42" i="15"/>
  <c r="BQ42" i="15"/>
  <c r="BI42" i="15"/>
  <c r="BH42" i="15"/>
  <c r="BG42" i="15"/>
  <c r="AY42" i="15"/>
  <c r="AX42" i="15"/>
  <c r="AW42" i="15"/>
  <c r="AO42" i="15"/>
  <c r="AN42" i="15"/>
  <c r="AM42" i="15"/>
  <c r="AE42" i="15"/>
  <c r="AD42" i="15"/>
  <c r="AC42" i="15"/>
  <c r="CW41" i="15"/>
  <c r="CV41" i="15"/>
  <c r="CU41" i="15"/>
  <c r="CM41" i="15"/>
  <c r="CL41" i="15"/>
  <c r="CK41" i="15"/>
  <c r="CC41" i="15"/>
  <c r="CB41" i="15"/>
  <c r="CA41" i="15"/>
  <c r="BS41" i="15"/>
  <c r="BR41" i="15"/>
  <c r="BQ41" i="15"/>
  <c r="BI41" i="15"/>
  <c r="BH41" i="15"/>
  <c r="BG41" i="15"/>
  <c r="AY41" i="15"/>
  <c r="AX41" i="15"/>
  <c r="AW41" i="15"/>
  <c r="AO41" i="15"/>
  <c r="AN41" i="15"/>
  <c r="AM41" i="15"/>
  <c r="AE41" i="15"/>
  <c r="AD41" i="15"/>
  <c r="AC41" i="15"/>
  <c r="CW40" i="15"/>
  <c r="CV40" i="15"/>
  <c r="CU40" i="15"/>
  <c r="CM40" i="15"/>
  <c r="CL40" i="15"/>
  <c r="CK40" i="15"/>
  <c r="CC40" i="15"/>
  <c r="CB40" i="15"/>
  <c r="CA40" i="15"/>
  <c r="BS40" i="15"/>
  <c r="BR40" i="15"/>
  <c r="BQ40" i="15"/>
  <c r="BI40" i="15"/>
  <c r="BH40" i="15"/>
  <c r="BG40" i="15"/>
  <c r="AY40" i="15"/>
  <c r="AX40" i="15"/>
  <c r="AW40" i="15"/>
  <c r="AO40" i="15"/>
  <c r="AN40" i="15"/>
  <c r="AM40" i="15"/>
  <c r="AE40" i="15"/>
  <c r="AD40" i="15"/>
  <c r="AC40" i="15"/>
  <c r="CW39" i="15"/>
  <c r="CV39" i="15"/>
  <c r="CU39" i="15"/>
  <c r="CM39" i="15"/>
  <c r="CL39" i="15"/>
  <c r="CK39" i="15"/>
  <c r="CC39" i="15"/>
  <c r="CB39" i="15"/>
  <c r="CA39" i="15"/>
  <c r="BS39" i="15"/>
  <c r="BR39" i="15"/>
  <c r="BQ39" i="15"/>
  <c r="BI39" i="15"/>
  <c r="BH39" i="15"/>
  <c r="BG39" i="15"/>
  <c r="AY39" i="15"/>
  <c r="AX39" i="15"/>
  <c r="AW39" i="15"/>
  <c r="AO39" i="15"/>
  <c r="AN39" i="15"/>
  <c r="AM39" i="15"/>
  <c r="AE39" i="15"/>
  <c r="AD39" i="15"/>
  <c r="AC39" i="15"/>
  <c r="CW38" i="15"/>
  <c r="CV38" i="15"/>
  <c r="CU38" i="15"/>
  <c r="CM38" i="15"/>
  <c r="CL38" i="15"/>
  <c r="CK38" i="15"/>
  <c r="CC38" i="15"/>
  <c r="CB38" i="15"/>
  <c r="CA38" i="15"/>
  <c r="BS38" i="15"/>
  <c r="BR38" i="15"/>
  <c r="BQ38" i="15"/>
  <c r="BI38" i="15"/>
  <c r="BH38" i="15"/>
  <c r="BG38" i="15"/>
  <c r="AY38" i="15"/>
  <c r="AX38" i="15"/>
  <c r="AW38" i="15"/>
  <c r="AO38" i="15"/>
  <c r="AN38" i="15"/>
  <c r="AM38" i="15"/>
  <c r="AE38" i="15"/>
  <c r="AD38" i="15"/>
  <c r="AC38" i="15"/>
  <c r="CW37" i="15"/>
  <c r="CV37" i="15"/>
  <c r="CU37" i="15"/>
  <c r="CM37" i="15"/>
  <c r="CL37" i="15"/>
  <c r="CK37" i="15"/>
  <c r="CC37" i="15"/>
  <c r="CB37" i="15"/>
  <c r="CA37" i="15"/>
  <c r="BS37" i="15"/>
  <c r="BR37" i="15"/>
  <c r="BQ37" i="15"/>
  <c r="BI37" i="15"/>
  <c r="BH37" i="15"/>
  <c r="BG37" i="15"/>
  <c r="AY37" i="15"/>
  <c r="AX37" i="15"/>
  <c r="AW37" i="15"/>
  <c r="AO37" i="15"/>
  <c r="AN37" i="15"/>
  <c r="AM37" i="15"/>
  <c r="AE37" i="15"/>
  <c r="AD37" i="15"/>
  <c r="AC37" i="15"/>
  <c r="CW36" i="15"/>
  <c r="CV36" i="15"/>
  <c r="CU36" i="15"/>
  <c r="CM36" i="15"/>
  <c r="CL36" i="15"/>
  <c r="CK36" i="15"/>
  <c r="CC36" i="15"/>
  <c r="CB36" i="15"/>
  <c r="CA36" i="15"/>
  <c r="BS36" i="15"/>
  <c r="BR36" i="15"/>
  <c r="BQ36" i="15"/>
  <c r="BI36" i="15"/>
  <c r="BH36" i="15"/>
  <c r="BG36" i="15"/>
  <c r="AY36" i="15"/>
  <c r="AX36" i="15"/>
  <c r="AW36" i="15"/>
  <c r="AO36" i="15"/>
  <c r="AN36" i="15"/>
  <c r="AM36" i="15"/>
  <c r="AE36" i="15"/>
  <c r="AD36" i="15"/>
  <c r="AC36" i="15"/>
  <c r="CW35" i="15"/>
  <c r="CV35" i="15"/>
  <c r="CU35" i="15"/>
  <c r="CM35" i="15"/>
  <c r="CL35" i="15"/>
  <c r="CK35" i="15"/>
  <c r="CC35" i="15"/>
  <c r="CB35" i="15"/>
  <c r="CA35" i="15"/>
  <c r="BS35" i="15"/>
  <c r="BR35" i="15"/>
  <c r="BQ35" i="15"/>
  <c r="BI35" i="15"/>
  <c r="BH35" i="15"/>
  <c r="BG35" i="15"/>
  <c r="AY35" i="15"/>
  <c r="AX35" i="15"/>
  <c r="AW35" i="15"/>
  <c r="AO35" i="15"/>
  <c r="AN35" i="15"/>
  <c r="AM35" i="15"/>
  <c r="AE35" i="15"/>
  <c r="AD35" i="15"/>
  <c r="AC35" i="15"/>
  <c r="CW34" i="15"/>
  <c r="CV34" i="15"/>
  <c r="CU34" i="15"/>
  <c r="CM34" i="15"/>
  <c r="CL34" i="15"/>
  <c r="CK34" i="15"/>
  <c r="CC34" i="15"/>
  <c r="CB34" i="15"/>
  <c r="CA34" i="15"/>
  <c r="BS34" i="15"/>
  <c r="BR34" i="15"/>
  <c r="BQ34" i="15"/>
  <c r="BI34" i="15"/>
  <c r="BH34" i="15"/>
  <c r="BG34" i="15"/>
  <c r="AY34" i="15"/>
  <c r="AX34" i="15"/>
  <c r="AW34" i="15"/>
  <c r="AO34" i="15"/>
  <c r="AN34" i="15"/>
  <c r="AM34" i="15"/>
  <c r="AE34" i="15"/>
  <c r="AD34" i="15"/>
  <c r="AC34" i="15"/>
  <c r="CW33" i="15"/>
  <c r="CV33" i="15"/>
  <c r="CU33" i="15"/>
  <c r="CM33" i="15"/>
  <c r="CL33" i="15"/>
  <c r="CK33" i="15"/>
  <c r="CC33" i="15"/>
  <c r="CB33" i="15"/>
  <c r="CA33" i="15"/>
  <c r="BS33" i="15"/>
  <c r="BR33" i="15"/>
  <c r="BQ33" i="15"/>
  <c r="BI33" i="15"/>
  <c r="BH33" i="15"/>
  <c r="BG33" i="15"/>
  <c r="AY33" i="15"/>
  <c r="AX33" i="15"/>
  <c r="AW33" i="15"/>
  <c r="AO33" i="15"/>
  <c r="AN33" i="15"/>
  <c r="AM33" i="15"/>
  <c r="AE33" i="15"/>
  <c r="AD33" i="15"/>
  <c r="AC33" i="15"/>
  <c r="CW32" i="15"/>
  <c r="CV32" i="15"/>
  <c r="CU32" i="15"/>
  <c r="CM32" i="15"/>
  <c r="CL32" i="15"/>
  <c r="CK32" i="15"/>
  <c r="CC32" i="15"/>
  <c r="CB32" i="15"/>
  <c r="CA32" i="15"/>
  <c r="BS32" i="15"/>
  <c r="BR32" i="15"/>
  <c r="BQ32" i="15"/>
  <c r="BI32" i="15"/>
  <c r="BH32" i="15"/>
  <c r="BG32" i="15"/>
  <c r="AY32" i="15"/>
  <c r="AX32" i="15"/>
  <c r="AW32" i="15"/>
  <c r="AO32" i="15"/>
  <c r="AN32" i="15"/>
  <c r="AM32" i="15"/>
  <c r="AE32" i="15"/>
  <c r="AD32" i="15"/>
  <c r="AC32" i="15"/>
  <c r="CW31" i="15"/>
  <c r="CV31" i="15"/>
  <c r="CU31" i="15"/>
  <c r="CM31" i="15"/>
  <c r="CL31" i="15"/>
  <c r="CK31" i="15"/>
  <c r="CC31" i="15"/>
  <c r="CB31" i="15"/>
  <c r="CA31" i="15"/>
  <c r="BS31" i="15"/>
  <c r="BR31" i="15"/>
  <c r="BQ31" i="15"/>
  <c r="BI31" i="15"/>
  <c r="BH31" i="15"/>
  <c r="BG31" i="15"/>
  <c r="AY31" i="15"/>
  <c r="AX31" i="15"/>
  <c r="AW31" i="15"/>
  <c r="AO31" i="15"/>
  <c r="AN31" i="15"/>
  <c r="AM31" i="15"/>
  <c r="AE31" i="15"/>
  <c r="AD31" i="15"/>
  <c r="AC31" i="15"/>
  <c r="CW30" i="15"/>
  <c r="CV30" i="15"/>
  <c r="CU30" i="15"/>
  <c r="CM30" i="15"/>
  <c r="CL30" i="15"/>
  <c r="CK30" i="15"/>
  <c r="CC30" i="15"/>
  <c r="CB30" i="15"/>
  <c r="CA30" i="15"/>
  <c r="BS30" i="15"/>
  <c r="BR30" i="15"/>
  <c r="BQ30" i="15"/>
  <c r="BI30" i="15"/>
  <c r="BH30" i="15"/>
  <c r="BG30" i="15"/>
  <c r="AY30" i="15"/>
  <c r="AX30" i="15"/>
  <c r="AW30" i="15"/>
  <c r="AO30" i="15"/>
  <c r="AN30" i="15"/>
  <c r="AM30" i="15"/>
  <c r="AE30" i="15"/>
  <c r="AD30" i="15"/>
  <c r="AC30" i="15"/>
  <c r="CW29" i="15"/>
  <c r="CV29" i="15"/>
  <c r="CU29" i="15"/>
  <c r="CM29" i="15"/>
  <c r="CL29" i="15"/>
  <c r="CK29" i="15"/>
  <c r="CC29" i="15"/>
  <c r="CB29" i="15"/>
  <c r="CA29" i="15"/>
  <c r="BS29" i="15"/>
  <c r="BR29" i="15"/>
  <c r="BQ29" i="15"/>
  <c r="BI29" i="15"/>
  <c r="BH29" i="15"/>
  <c r="BG29" i="15"/>
  <c r="AY29" i="15"/>
  <c r="AX29" i="15"/>
  <c r="AW29" i="15"/>
  <c r="AO29" i="15"/>
  <c r="AN29" i="15"/>
  <c r="AM29" i="15"/>
  <c r="AE29" i="15"/>
  <c r="AD29" i="15"/>
  <c r="AC29" i="15"/>
  <c r="CW28" i="15"/>
  <c r="CV28" i="15"/>
  <c r="CU28" i="15"/>
  <c r="CM28" i="15"/>
  <c r="CL28" i="15"/>
  <c r="CK28" i="15"/>
  <c r="CC28" i="15"/>
  <c r="CB28" i="15"/>
  <c r="CA28" i="15"/>
  <c r="BS28" i="15"/>
  <c r="BR28" i="15"/>
  <c r="BQ28" i="15"/>
  <c r="BI28" i="15"/>
  <c r="BH28" i="15"/>
  <c r="BG28" i="15"/>
  <c r="AY28" i="15"/>
  <c r="AX28" i="15"/>
  <c r="AW28" i="15"/>
  <c r="AO28" i="15"/>
  <c r="AN28" i="15"/>
  <c r="AM28" i="15"/>
  <c r="AE28" i="15"/>
  <c r="AD28" i="15"/>
  <c r="AC28" i="15"/>
  <c r="CW27" i="15"/>
  <c r="CV27" i="15"/>
  <c r="CU27" i="15"/>
  <c r="CM27" i="15"/>
  <c r="CL27" i="15"/>
  <c r="CK27" i="15"/>
  <c r="CC27" i="15"/>
  <c r="CB27" i="15"/>
  <c r="CA27" i="15"/>
  <c r="BS27" i="15"/>
  <c r="BR27" i="15"/>
  <c r="BQ27" i="15"/>
  <c r="BI27" i="15"/>
  <c r="BH27" i="15"/>
  <c r="BG27" i="15"/>
  <c r="AY27" i="15"/>
  <c r="AX27" i="15"/>
  <c r="AW27" i="15"/>
  <c r="AO27" i="15"/>
  <c r="AN27" i="15"/>
  <c r="AM27" i="15"/>
  <c r="AE27" i="15"/>
  <c r="AD27" i="15"/>
  <c r="AC27" i="15"/>
  <c r="CW26" i="15"/>
  <c r="CV26" i="15"/>
  <c r="CU26" i="15"/>
  <c r="CM26" i="15"/>
  <c r="CL26" i="15"/>
  <c r="CK26" i="15"/>
  <c r="CC26" i="15"/>
  <c r="CB26" i="15"/>
  <c r="CA26" i="15"/>
  <c r="BS26" i="15"/>
  <c r="BR26" i="15"/>
  <c r="BQ26" i="15"/>
  <c r="BI26" i="15"/>
  <c r="BH26" i="15"/>
  <c r="BG26" i="15"/>
  <c r="AY26" i="15"/>
  <c r="AX26" i="15"/>
  <c r="AW26" i="15"/>
  <c r="AO26" i="15"/>
  <c r="AN26" i="15"/>
  <c r="AM26" i="15"/>
  <c r="AE26" i="15"/>
  <c r="AD26" i="15"/>
  <c r="AC26" i="15"/>
  <c r="CW25" i="15"/>
  <c r="CV25" i="15"/>
  <c r="CU25" i="15"/>
  <c r="CM25" i="15"/>
  <c r="CL25" i="15"/>
  <c r="CK25" i="15"/>
  <c r="CC25" i="15"/>
  <c r="CB25" i="15"/>
  <c r="CA25" i="15"/>
  <c r="BS25" i="15"/>
  <c r="BR25" i="15"/>
  <c r="BQ25" i="15"/>
  <c r="BI25" i="15"/>
  <c r="BH25" i="15"/>
  <c r="BG25" i="15"/>
  <c r="AY25" i="15"/>
  <c r="AX25" i="15"/>
  <c r="AW25" i="15"/>
  <c r="AO25" i="15"/>
  <c r="AN25" i="15"/>
  <c r="AM25" i="15"/>
  <c r="AE25" i="15"/>
  <c r="AD25" i="15"/>
  <c r="AC25" i="15"/>
  <c r="CW24" i="15"/>
  <c r="CV24" i="15"/>
  <c r="CU24" i="15"/>
  <c r="CM24" i="15"/>
  <c r="CL24" i="15"/>
  <c r="CK24" i="15"/>
  <c r="CC24" i="15"/>
  <c r="CB24" i="15"/>
  <c r="CA24" i="15"/>
  <c r="BS24" i="15"/>
  <c r="BR24" i="15"/>
  <c r="BQ24" i="15"/>
  <c r="BI24" i="15"/>
  <c r="BH24" i="15"/>
  <c r="BG24" i="15"/>
  <c r="AY24" i="15"/>
  <c r="AX24" i="15"/>
  <c r="AW24" i="15"/>
  <c r="AO24" i="15"/>
  <c r="AN24" i="15"/>
  <c r="AM24" i="15"/>
  <c r="AE24" i="15"/>
  <c r="AD24" i="15"/>
  <c r="AC24" i="15"/>
  <c r="CW23" i="15"/>
  <c r="CV23" i="15"/>
  <c r="CU23" i="15"/>
  <c r="CM23" i="15"/>
  <c r="CL23" i="15"/>
  <c r="CK23" i="15"/>
  <c r="CC23" i="15"/>
  <c r="CB23" i="15"/>
  <c r="CA23" i="15"/>
  <c r="BS23" i="15"/>
  <c r="BR23" i="15"/>
  <c r="BQ23" i="15"/>
  <c r="BI23" i="15"/>
  <c r="BH23" i="15"/>
  <c r="BG23" i="15"/>
  <c r="AY23" i="15"/>
  <c r="AX23" i="15"/>
  <c r="AW23" i="15"/>
  <c r="AO23" i="15"/>
  <c r="AN23" i="15"/>
  <c r="AM23" i="15"/>
  <c r="AE23" i="15"/>
  <c r="AD23" i="15"/>
  <c r="AC23" i="15"/>
  <c r="CW22" i="15"/>
  <c r="CV22" i="15"/>
  <c r="CU22" i="15"/>
  <c r="CM22" i="15"/>
  <c r="CL22" i="15"/>
  <c r="CK22" i="15"/>
  <c r="CC22" i="15"/>
  <c r="CB22" i="15"/>
  <c r="CA22" i="15"/>
  <c r="BS22" i="15"/>
  <c r="BR22" i="15"/>
  <c r="BQ22" i="15"/>
  <c r="BI22" i="15"/>
  <c r="BH22" i="15"/>
  <c r="BG22" i="15"/>
  <c r="AY22" i="15"/>
  <c r="AX22" i="15"/>
  <c r="AW22" i="15"/>
  <c r="AO22" i="15"/>
  <c r="AN22" i="15"/>
  <c r="AM22" i="15"/>
  <c r="AE22" i="15"/>
  <c r="AD22" i="15"/>
  <c r="AC22" i="15"/>
  <c r="CW21" i="15"/>
  <c r="CV21" i="15"/>
  <c r="CU21" i="15"/>
  <c r="CM21" i="15"/>
  <c r="CL21" i="15"/>
  <c r="CK21" i="15"/>
  <c r="CC21" i="15"/>
  <c r="CB21" i="15"/>
  <c r="CA21" i="15"/>
  <c r="BS21" i="15"/>
  <c r="BR21" i="15"/>
  <c r="BQ21" i="15"/>
  <c r="BI21" i="15"/>
  <c r="BH21" i="15"/>
  <c r="BG21" i="15"/>
  <c r="AY21" i="15"/>
  <c r="AX21" i="15"/>
  <c r="AW21" i="15"/>
  <c r="AO21" i="15"/>
  <c r="AN21" i="15"/>
  <c r="AM21" i="15"/>
  <c r="AE21" i="15"/>
  <c r="AD21" i="15"/>
  <c r="AC21" i="15"/>
  <c r="CW20" i="15"/>
  <c r="CV20" i="15"/>
  <c r="CU20" i="15"/>
  <c r="CM20" i="15"/>
  <c r="CL20" i="15"/>
  <c r="CK20" i="15"/>
  <c r="CC20" i="15"/>
  <c r="CB20" i="15"/>
  <c r="CA20" i="15"/>
  <c r="BS20" i="15"/>
  <c r="BR20" i="15"/>
  <c r="BQ20" i="15"/>
  <c r="BI20" i="15"/>
  <c r="BH20" i="15"/>
  <c r="BG20" i="15"/>
  <c r="AY20" i="15"/>
  <c r="AX20" i="15"/>
  <c r="AW20" i="15"/>
  <c r="AO20" i="15"/>
  <c r="AN20" i="15"/>
  <c r="AM20" i="15"/>
  <c r="AE20" i="15"/>
  <c r="AD20" i="15"/>
  <c r="AC20" i="15"/>
  <c r="CW19" i="15"/>
  <c r="CV19" i="15"/>
  <c r="CU19" i="15"/>
  <c r="CM19" i="15"/>
  <c r="CL19" i="15"/>
  <c r="CK19" i="15"/>
  <c r="CC19" i="15"/>
  <c r="CB19" i="15"/>
  <c r="CA19" i="15"/>
  <c r="BS19" i="15"/>
  <c r="BR19" i="15"/>
  <c r="BQ19" i="15"/>
  <c r="BI19" i="15"/>
  <c r="BH19" i="15"/>
  <c r="BG19" i="15"/>
  <c r="AY19" i="15"/>
  <c r="AX19" i="15"/>
  <c r="AW19" i="15"/>
  <c r="AO19" i="15"/>
  <c r="AN19" i="15"/>
  <c r="AM19" i="15"/>
  <c r="AE19" i="15"/>
  <c r="AD19" i="15"/>
  <c r="AC19" i="15"/>
  <c r="CW18" i="15"/>
  <c r="CV18" i="15"/>
  <c r="CU18" i="15"/>
  <c r="CM18" i="15"/>
  <c r="CL18" i="15"/>
  <c r="CK18" i="15"/>
  <c r="CC18" i="15"/>
  <c r="CB18" i="15"/>
  <c r="CA18" i="15"/>
  <c r="BS18" i="15"/>
  <c r="BR18" i="15"/>
  <c r="BQ18" i="15"/>
  <c r="BI18" i="15"/>
  <c r="BH18" i="15"/>
  <c r="BG18" i="15"/>
  <c r="AY18" i="15"/>
  <c r="AX18" i="15"/>
  <c r="AW18" i="15"/>
  <c r="AO18" i="15"/>
  <c r="AN18" i="15"/>
  <c r="AM18" i="15"/>
  <c r="AE18" i="15"/>
  <c r="AD18" i="15"/>
  <c r="AC18" i="15"/>
  <c r="CW17" i="15"/>
  <c r="CV17" i="15"/>
  <c r="CU17" i="15"/>
  <c r="CM17" i="15"/>
  <c r="CL17" i="15"/>
  <c r="CK17" i="15"/>
  <c r="CC17" i="15"/>
  <c r="CB17" i="15"/>
  <c r="CA17" i="15"/>
  <c r="BS17" i="15"/>
  <c r="BR17" i="15"/>
  <c r="BQ17" i="15"/>
  <c r="BI17" i="15"/>
  <c r="BH17" i="15"/>
  <c r="BG17" i="15"/>
  <c r="AY17" i="15"/>
  <c r="AX17" i="15"/>
  <c r="AW17" i="15"/>
  <c r="AO17" i="15"/>
  <c r="AN17" i="15"/>
  <c r="AM17" i="15"/>
  <c r="AE17" i="15"/>
  <c r="AD17" i="15"/>
  <c r="AC17" i="15"/>
  <c r="CW16" i="15"/>
  <c r="CV16" i="15"/>
  <c r="CU16" i="15"/>
  <c r="CM16" i="15"/>
  <c r="CL16" i="15"/>
  <c r="CK16" i="15"/>
  <c r="CC16" i="15"/>
  <c r="CB16" i="15"/>
  <c r="CA16" i="15"/>
  <c r="BS16" i="15"/>
  <c r="BR16" i="15"/>
  <c r="BQ16" i="15"/>
  <c r="BI16" i="15"/>
  <c r="BH16" i="15"/>
  <c r="BG16" i="15"/>
  <c r="AY16" i="15"/>
  <c r="AX16" i="15"/>
  <c r="AW16" i="15"/>
  <c r="AO16" i="15"/>
  <c r="AN16" i="15"/>
  <c r="AM16" i="15"/>
  <c r="AE16" i="15"/>
  <c r="AD16" i="15"/>
  <c r="AC16" i="15"/>
  <c r="CW15" i="15"/>
  <c r="CV15" i="15"/>
  <c r="CU15" i="15"/>
  <c r="CM15" i="15"/>
  <c r="CL15" i="15"/>
  <c r="CK15" i="15"/>
  <c r="CC15" i="15"/>
  <c r="CB15" i="15"/>
  <c r="CA15" i="15"/>
  <c r="BS15" i="15"/>
  <c r="BR15" i="15"/>
  <c r="BQ15" i="15"/>
  <c r="BI15" i="15"/>
  <c r="BH15" i="15"/>
  <c r="BG15" i="15"/>
  <c r="AY15" i="15"/>
  <c r="AX15" i="15"/>
  <c r="AW15" i="15"/>
  <c r="AO15" i="15"/>
  <c r="AN15" i="15"/>
  <c r="AM15" i="15"/>
  <c r="AE15" i="15"/>
  <c r="AD15" i="15"/>
  <c r="AC15" i="15"/>
  <c r="CW14" i="15"/>
  <c r="CV14" i="15"/>
  <c r="CU14" i="15"/>
  <c r="CM14" i="15"/>
  <c r="CL14" i="15"/>
  <c r="CK14" i="15"/>
  <c r="CC14" i="15"/>
  <c r="CB14" i="15"/>
  <c r="CA14" i="15"/>
  <c r="BS14" i="15"/>
  <c r="BR14" i="15"/>
  <c r="BQ14" i="15"/>
  <c r="BI14" i="15"/>
  <c r="BH14" i="15"/>
  <c r="BG14" i="15"/>
  <c r="AY14" i="15"/>
  <c r="AX14" i="15"/>
  <c r="AW14" i="15"/>
  <c r="AO14" i="15"/>
  <c r="AN14" i="15"/>
  <c r="AM14" i="15"/>
  <c r="AE14" i="15"/>
  <c r="AD14" i="15"/>
  <c r="AC14" i="15"/>
  <c r="CW13" i="15"/>
  <c r="CV13" i="15"/>
  <c r="CU13" i="15"/>
  <c r="CM13" i="15"/>
  <c r="CL13" i="15"/>
  <c r="CK13" i="15"/>
  <c r="CC13" i="15"/>
  <c r="CB13" i="15"/>
  <c r="CA13" i="15"/>
  <c r="BS13" i="15"/>
  <c r="BR13" i="15"/>
  <c r="BQ13" i="15"/>
  <c r="BI13" i="15"/>
  <c r="BH13" i="15"/>
  <c r="BG13" i="15"/>
  <c r="AY13" i="15"/>
  <c r="AX13" i="15"/>
  <c r="AW13" i="15"/>
  <c r="AO13" i="15"/>
  <c r="AN13" i="15"/>
  <c r="AM13" i="15"/>
  <c r="AE13" i="15"/>
  <c r="AD13" i="15"/>
  <c r="AC13" i="15"/>
  <c r="CW12" i="15"/>
  <c r="CV12" i="15"/>
  <c r="CU12" i="15"/>
  <c r="CM12" i="15"/>
  <c r="CL12" i="15"/>
  <c r="CK12" i="15"/>
  <c r="CC12" i="15"/>
  <c r="CB12" i="15"/>
  <c r="CA12" i="15"/>
  <c r="BS12" i="15"/>
  <c r="BR12" i="15"/>
  <c r="BQ12" i="15"/>
  <c r="BI12" i="15"/>
  <c r="BH12" i="15"/>
  <c r="BG12" i="15"/>
  <c r="AY12" i="15"/>
  <c r="AX12" i="15"/>
  <c r="AW12" i="15"/>
  <c r="AO12" i="15"/>
  <c r="AN12" i="15"/>
  <c r="AM12" i="15"/>
  <c r="AE12" i="15"/>
  <c r="AD12" i="15"/>
  <c r="AC12" i="15"/>
  <c r="CW11" i="15"/>
  <c r="CV11" i="15"/>
  <c r="CU11" i="15"/>
  <c r="CM11" i="15"/>
  <c r="CL11" i="15"/>
  <c r="CK11" i="15"/>
  <c r="CC11" i="15"/>
  <c r="CB11" i="15"/>
  <c r="CA11" i="15"/>
  <c r="BS11" i="15"/>
  <c r="BR11" i="15"/>
  <c r="BQ11" i="15"/>
  <c r="BI11" i="15"/>
  <c r="BH11" i="15"/>
  <c r="BG11" i="15"/>
  <c r="AY11" i="15"/>
  <c r="AX11" i="15"/>
  <c r="AW11" i="15"/>
  <c r="AO11" i="15"/>
  <c r="AN11" i="15"/>
  <c r="AM11" i="15"/>
  <c r="AE11" i="15"/>
  <c r="AD11" i="15"/>
  <c r="AC11" i="15"/>
  <c r="CW10" i="15"/>
  <c r="CV10" i="15"/>
  <c r="CU10" i="15"/>
  <c r="CM10" i="15"/>
  <c r="CL10" i="15"/>
  <c r="CK10" i="15"/>
  <c r="CC10" i="15"/>
  <c r="CB10" i="15"/>
  <c r="CA10" i="15"/>
  <c r="BS10" i="15"/>
  <c r="BR10" i="15"/>
  <c r="BQ10" i="15"/>
  <c r="BI10" i="15"/>
  <c r="BH10" i="15"/>
  <c r="BG10" i="15"/>
  <c r="AY10" i="15"/>
  <c r="AX10" i="15"/>
  <c r="AW10" i="15"/>
  <c r="AO10" i="15"/>
  <c r="AN10" i="15"/>
  <c r="AM10" i="15"/>
  <c r="AE10" i="15"/>
  <c r="AD10" i="15"/>
  <c r="AC10" i="15"/>
  <c r="CW9" i="15"/>
  <c r="CV9" i="15"/>
  <c r="CU9" i="15"/>
  <c r="CM9" i="15"/>
  <c r="CL9" i="15"/>
  <c r="CK9" i="15"/>
  <c r="CC9" i="15"/>
  <c r="CB9" i="15"/>
  <c r="CA9" i="15"/>
  <c r="BS9" i="15"/>
  <c r="BR9" i="15"/>
  <c r="BQ9" i="15"/>
  <c r="BI9" i="15"/>
  <c r="BH9" i="15"/>
  <c r="BG9" i="15"/>
  <c r="AY9" i="15"/>
  <c r="AX9" i="15"/>
  <c r="AW9" i="15"/>
  <c r="AO9" i="15"/>
  <c r="AN9" i="15"/>
  <c r="AM9" i="15"/>
  <c r="AE9" i="15"/>
  <c r="AD9" i="15"/>
  <c r="AC9" i="15"/>
  <c r="CW8" i="15"/>
  <c r="CV8" i="15"/>
  <c r="CU8" i="15"/>
  <c r="CM8" i="15"/>
  <c r="CL8" i="15"/>
  <c r="CK8" i="15"/>
  <c r="CC8" i="15"/>
  <c r="CB8" i="15"/>
  <c r="CA8" i="15"/>
  <c r="BS8" i="15"/>
  <c r="BR8" i="15"/>
  <c r="BQ8" i="15"/>
  <c r="BI8" i="15"/>
  <c r="BH8" i="15"/>
  <c r="BG8" i="15"/>
  <c r="AY8" i="15"/>
  <c r="AX8" i="15"/>
  <c r="AW8" i="15"/>
  <c r="AO8" i="15"/>
  <c r="AN8" i="15"/>
  <c r="AM8" i="15"/>
  <c r="AE8" i="15"/>
  <c r="AD8" i="15"/>
  <c r="AC8" i="15"/>
  <c r="CW7" i="15"/>
  <c r="CV7" i="15"/>
  <c r="CU7" i="15"/>
  <c r="CM7" i="15"/>
  <c r="CL7" i="15"/>
  <c r="CK7" i="15"/>
  <c r="CC7" i="15"/>
  <c r="CB7" i="15"/>
  <c r="CA7" i="15"/>
  <c r="BS7" i="15"/>
  <c r="BR7" i="15"/>
  <c r="BQ7" i="15"/>
  <c r="BI7" i="15"/>
  <c r="BH7" i="15"/>
  <c r="BG7" i="15"/>
  <c r="AY7" i="15"/>
  <c r="AX7" i="15"/>
  <c r="AW7" i="15"/>
  <c r="AO7" i="15"/>
  <c r="AN7" i="15"/>
  <c r="AM7" i="15"/>
  <c r="AE7" i="15"/>
  <c r="AD7" i="15"/>
  <c r="AC7" i="15"/>
  <c r="CW6" i="15"/>
  <c r="CV6" i="15"/>
  <c r="CU6" i="15"/>
  <c r="CM6" i="15"/>
  <c r="CL6" i="15"/>
  <c r="CK6" i="15"/>
  <c r="CC6" i="15"/>
  <c r="CB6" i="15"/>
  <c r="CA6" i="15"/>
  <c r="BS6" i="15"/>
  <c r="BR6" i="15"/>
  <c r="BQ6" i="15"/>
  <c r="BI6" i="15"/>
  <c r="BH6" i="15"/>
  <c r="BG6" i="15"/>
  <c r="AY6" i="15"/>
  <c r="AX6" i="15"/>
  <c r="AW6" i="15"/>
  <c r="AO6" i="15"/>
  <c r="AN6" i="15"/>
  <c r="AM6" i="15"/>
  <c r="AE6" i="15"/>
  <c r="AD6" i="15"/>
  <c r="AC6" i="15"/>
  <c r="CW5" i="15"/>
  <c r="CV5" i="15"/>
  <c r="CU5" i="15"/>
  <c r="CM5" i="15"/>
  <c r="CL5" i="15"/>
  <c r="CK5" i="15"/>
  <c r="CC5" i="15"/>
  <c r="CB5" i="15"/>
  <c r="CA5" i="15"/>
  <c r="BS5" i="15"/>
  <c r="BR5" i="15"/>
  <c r="BQ5" i="15"/>
  <c r="BI5" i="15"/>
  <c r="BH5" i="15"/>
  <c r="BG5" i="15"/>
  <c r="AY5" i="15"/>
  <c r="AX5" i="15"/>
  <c r="AW5" i="15"/>
  <c r="AO5" i="15"/>
  <c r="AN5" i="15"/>
  <c r="AM5" i="15"/>
  <c r="AE5" i="15"/>
  <c r="AD5" i="15"/>
  <c r="AC5" i="15"/>
  <c r="CW4" i="15"/>
  <c r="CV4" i="15"/>
  <c r="CU4" i="15"/>
  <c r="CM4" i="15"/>
  <c r="CL4" i="15"/>
  <c r="CK4" i="15"/>
  <c r="CC4" i="15"/>
  <c r="CB4" i="15"/>
  <c r="CA4" i="15"/>
  <c r="BS4" i="15"/>
  <c r="BR4" i="15"/>
  <c r="BQ4" i="15"/>
  <c r="BI4" i="15"/>
  <c r="BH4" i="15"/>
  <c r="BG4" i="15"/>
  <c r="AY4" i="15"/>
  <c r="AX4" i="15"/>
  <c r="AW4" i="15"/>
  <c r="AO4" i="15"/>
  <c r="AN4" i="15"/>
  <c r="AM4" i="15"/>
  <c r="AE4" i="15"/>
  <c r="C4" i="15" s="1"/>
  <c r="AD4" i="15"/>
  <c r="AC4" i="15"/>
  <c r="CW3" i="15"/>
  <c r="CV3" i="15"/>
  <c r="CU3" i="15"/>
  <c r="CM3" i="15"/>
  <c r="CL3" i="15"/>
  <c r="CK3" i="15"/>
  <c r="CC3" i="15"/>
  <c r="CB3" i="15"/>
  <c r="CA3" i="15"/>
  <c r="BS3" i="15"/>
  <c r="BR3" i="15"/>
  <c r="BQ3" i="15"/>
  <c r="BI3" i="15"/>
  <c r="BH3" i="15"/>
  <c r="BG3" i="15"/>
  <c r="AY3" i="15"/>
  <c r="AX3" i="15"/>
  <c r="AW3" i="15"/>
  <c r="AO3" i="15"/>
  <c r="AN3" i="15"/>
  <c r="AM3" i="15"/>
  <c r="AE3" i="15"/>
  <c r="AD3" i="15"/>
  <c r="AC3" i="15"/>
  <c r="CW2" i="15"/>
  <c r="CV2" i="15"/>
  <c r="CU2" i="15"/>
  <c r="CM2" i="15"/>
  <c r="CL2" i="15"/>
  <c r="CK2" i="15"/>
  <c r="CC2" i="15"/>
  <c r="CB2" i="15"/>
  <c r="CA2" i="15"/>
  <c r="BS2" i="15"/>
  <c r="BR2" i="15"/>
  <c r="BQ2" i="15"/>
  <c r="BI2" i="15"/>
  <c r="BH2" i="15"/>
  <c r="BG2" i="15"/>
  <c r="AY2" i="15"/>
  <c r="AX2" i="15"/>
  <c r="AW2" i="15"/>
  <c r="AO2" i="15"/>
  <c r="AN2" i="15"/>
  <c r="AM2" i="15"/>
  <c r="AE2" i="15"/>
  <c r="AD2" i="15"/>
  <c r="AC2" i="15"/>
  <c r="AE13" i="39"/>
  <c r="AD13" i="39"/>
  <c r="AC13" i="39"/>
  <c r="AE12" i="39"/>
  <c r="AD12" i="39"/>
  <c r="AC12" i="39"/>
  <c r="AE11" i="39"/>
  <c r="AD11" i="39"/>
  <c r="AC11" i="39"/>
  <c r="AE10" i="39"/>
  <c r="AD10" i="39"/>
  <c r="AC10" i="39"/>
  <c r="AE9" i="39"/>
  <c r="AD9" i="39"/>
  <c r="AC9" i="39"/>
  <c r="AE8" i="39"/>
  <c r="AD8" i="39"/>
  <c r="AC8" i="39"/>
  <c r="AE7" i="39"/>
  <c r="AD7" i="39"/>
  <c r="AC7" i="39"/>
  <c r="AE6" i="39"/>
  <c r="AD6" i="39"/>
  <c r="AC6" i="39"/>
  <c r="AE5" i="39"/>
  <c r="AD5" i="39"/>
  <c r="AC5" i="39"/>
  <c r="AE4" i="39"/>
  <c r="AD4" i="39"/>
  <c r="AC4" i="39"/>
  <c r="AE3" i="39"/>
  <c r="AD3" i="39"/>
  <c r="AC3" i="39"/>
  <c r="AE2" i="39"/>
  <c r="AD2" i="39"/>
  <c r="AC2" i="39"/>
  <c r="AO13" i="39"/>
  <c r="AN13" i="39"/>
  <c r="AM13" i="39"/>
  <c r="AO12" i="39"/>
  <c r="AN12" i="39"/>
  <c r="AM12" i="39"/>
  <c r="AO11" i="39"/>
  <c r="AN11" i="39"/>
  <c r="AM11" i="39"/>
  <c r="AO10" i="39"/>
  <c r="AN10" i="39"/>
  <c r="AM10" i="39"/>
  <c r="AO9" i="39"/>
  <c r="AN9" i="39"/>
  <c r="AM9" i="39"/>
  <c r="AO8" i="39"/>
  <c r="AN8" i="39"/>
  <c r="AM8" i="39"/>
  <c r="AO7" i="39"/>
  <c r="AN7" i="39"/>
  <c r="AM7" i="39"/>
  <c r="AO6" i="39"/>
  <c r="AN6" i="39"/>
  <c r="AM6" i="39"/>
  <c r="AO5" i="39"/>
  <c r="AN5" i="39"/>
  <c r="AM5" i="39"/>
  <c r="AO4" i="39"/>
  <c r="AN4" i="39"/>
  <c r="AM4" i="39"/>
  <c r="AO3" i="39"/>
  <c r="AN3" i="39"/>
  <c r="AM3" i="39"/>
  <c r="AO2" i="39"/>
  <c r="AN2" i="39"/>
  <c r="AM2" i="39"/>
  <c r="AY13" i="39"/>
  <c r="AX13" i="39"/>
  <c r="AW13" i="39"/>
  <c r="AY12" i="39"/>
  <c r="AX12" i="39"/>
  <c r="AW12" i="39"/>
  <c r="AY11" i="39"/>
  <c r="AX11" i="39"/>
  <c r="AW11" i="39"/>
  <c r="AY10" i="39"/>
  <c r="AX10" i="39"/>
  <c r="AW10" i="39"/>
  <c r="AY9" i="39"/>
  <c r="AX9" i="39"/>
  <c r="AW9" i="39"/>
  <c r="AY8" i="39"/>
  <c r="AX8" i="39"/>
  <c r="AW8" i="39"/>
  <c r="AY7" i="39"/>
  <c r="AX7" i="39"/>
  <c r="AW7" i="39"/>
  <c r="AY6" i="39"/>
  <c r="AX6" i="39"/>
  <c r="AW6" i="39"/>
  <c r="AY5" i="39"/>
  <c r="AX5" i="39"/>
  <c r="AW5" i="39"/>
  <c r="AY4" i="39"/>
  <c r="AX4" i="39"/>
  <c r="AW4" i="39"/>
  <c r="AY3" i="39"/>
  <c r="AX3" i="39"/>
  <c r="AW3" i="39"/>
  <c r="AY2" i="39"/>
  <c r="AX2" i="39"/>
  <c r="AW2" i="39"/>
  <c r="BI13" i="39"/>
  <c r="BH13" i="39"/>
  <c r="BG13" i="39"/>
  <c r="BI12" i="39"/>
  <c r="BH12" i="39"/>
  <c r="BG12" i="39"/>
  <c r="BI11" i="39"/>
  <c r="BH11" i="39"/>
  <c r="BG11" i="39"/>
  <c r="BI10" i="39"/>
  <c r="BH10" i="39"/>
  <c r="BG10" i="39"/>
  <c r="BI9" i="39"/>
  <c r="BH9" i="39"/>
  <c r="BG9" i="39"/>
  <c r="BI8" i="39"/>
  <c r="BH8" i="39"/>
  <c r="BG8" i="39"/>
  <c r="BI7" i="39"/>
  <c r="BH7" i="39"/>
  <c r="BG7" i="39"/>
  <c r="BI6" i="39"/>
  <c r="BH6" i="39"/>
  <c r="BG6" i="39"/>
  <c r="BI5" i="39"/>
  <c r="BH5" i="39"/>
  <c r="BG5" i="39"/>
  <c r="BI4" i="39"/>
  <c r="BH4" i="39"/>
  <c r="BG4" i="39"/>
  <c r="BI3" i="39"/>
  <c r="BH3" i="39"/>
  <c r="BG3" i="39"/>
  <c r="BI2" i="39"/>
  <c r="BH2" i="39"/>
  <c r="BG2" i="39"/>
  <c r="CA2" i="39"/>
  <c r="CB2" i="39"/>
  <c r="CC2" i="39"/>
  <c r="CA3" i="39"/>
  <c r="CB3" i="39"/>
  <c r="CC3" i="39"/>
  <c r="CA4" i="39"/>
  <c r="CB4" i="39"/>
  <c r="CC4" i="39"/>
  <c r="CA5" i="39"/>
  <c r="CB5" i="39"/>
  <c r="CC5" i="39"/>
  <c r="CA6" i="39"/>
  <c r="CB6" i="39"/>
  <c r="CC6" i="39"/>
  <c r="CA7" i="39"/>
  <c r="CB7" i="39"/>
  <c r="CC7" i="39"/>
  <c r="CA8" i="39"/>
  <c r="CB8" i="39"/>
  <c r="CC8" i="39"/>
  <c r="CA9" i="39"/>
  <c r="CB9" i="39"/>
  <c r="CC9" i="39"/>
  <c r="CA10" i="39"/>
  <c r="CB10" i="39"/>
  <c r="CC10" i="39"/>
  <c r="CA11" i="39"/>
  <c r="CB11" i="39"/>
  <c r="CC11" i="39"/>
  <c r="CA12" i="39"/>
  <c r="CB12" i="39"/>
  <c r="CC12" i="39"/>
  <c r="CA13" i="39"/>
  <c r="CB13" i="39"/>
  <c r="CC13" i="39"/>
  <c r="CW13" i="39"/>
  <c r="CV13" i="39"/>
  <c r="CU13" i="39"/>
  <c r="CM13" i="39"/>
  <c r="CL13" i="39"/>
  <c r="CK13" i="39"/>
  <c r="BS13" i="39"/>
  <c r="BR13" i="39"/>
  <c r="BQ13" i="39"/>
  <c r="CW12" i="39"/>
  <c r="CV12" i="39"/>
  <c r="CU12" i="39"/>
  <c r="CM12" i="39"/>
  <c r="CL12" i="39"/>
  <c r="CK12" i="39"/>
  <c r="BS12" i="39"/>
  <c r="BR12" i="39"/>
  <c r="BQ12" i="39"/>
  <c r="CW11" i="39"/>
  <c r="CV11" i="39"/>
  <c r="CU11" i="39"/>
  <c r="CM11" i="39"/>
  <c r="CL11" i="39"/>
  <c r="CK11" i="39"/>
  <c r="BS11" i="39"/>
  <c r="BR11" i="39"/>
  <c r="BQ11" i="39"/>
  <c r="CW10" i="39"/>
  <c r="CV10" i="39"/>
  <c r="CU10" i="39"/>
  <c r="CM10" i="39"/>
  <c r="CL10" i="39"/>
  <c r="CK10" i="39"/>
  <c r="BS10" i="39"/>
  <c r="BR10" i="39"/>
  <c r="BQ10" i="39"/>
  <c r="CW9" i="39"/>
  <c r="CV9" i="39"/>
  <c r="CU9" i="39"/>
  <c r="CM9" i="39"/>
  <c r="CL9" i="39"/>
  <c r="CK9" i="39"/>
  <c r="BS9" i="39"/>
  <c r="BR9" i="39"/>
  <c r="BQ9" i="39"/>
  <c r="CW8" i="39"/>
  <c r="CV8" i="39"/>
  <c r="CU8" i="39"/>
  <c r="CM8" i="39"/>
  <c r="CL8" i="39"/>
  <c r="CK8" i="39"/>
  <c r="BS8" i="39"/>
  <c r="BR8" i="39"/>
  <c r="BQ8" i="39"/>
  <c r="CW7" i="39"/>
  <c r="CV7" i="39"/>
  <c r="CU7" i="39"/>
  <c r="CM7" i="39"/>
  <c r="CL7" i="39"/>
  <c r="CK7" i="39"/>
  <c r="BS7" i="39"/>
  <c r="BR7" i="39"/>
  <c r="BQ7" i="39"/>
  <c r="CW6" i="39"/>
  <c r="CV6" i="39"/>
  <c r="CU6" i="39"/>
  <c r="CM6" i="39"/>
  <c r="CL6" i="39"/>
  <c r="CK6" i="39"/>
  <c r="BS6" i="39"/>
  <c r="BR6" i="39"/>
  <c r="BQ6" i="39"/>
  <c r="CW5" i="39"/>
  <c r="CV5" i="39"/>
  <c r="CU5" i="39"/>
  <c r="CM5" i="39"/>
  <c r="CL5" i="39"/>
  <c r="CK5" i="39"/>
  <c r="BS5" i="39"/>
  <c r="BR5" i="39"/>
  <c r="BQ5" i="39"/>
  <c r="CW4" i="39"/>
  <c r="CV4" i="39"/>
  <c r="CU4" i="39"/>
  <c r="CM4" i="39"/>
  <c r="CL4" i="39"/>
  <c r="CK4" i="39"/>
  <c r="BS4" i="39"/>
  <c r="BR4" i="39"/>
  <c r="BQ4" i="39"/>
  <c r="CW3" i="39"/>
  <c r="CV3" i="39"/>
  <c r="CU3" i="39"/>
  <c r="CM3" i="39"/>
  <c r="CL3" i="39"/>
  <c r="CK3" i="39"/>
  <c r="BS3" i="39"/>
  <c r="BR3" i="39"/>
  <c r="BQ3" i="39"/>
  <c r="CW2" i="39"/>
  <c r="CV2" i="39"/>
  <c r="CU2" i="39"/>
  <c r="CM2" i="39"/>
  <c r="CL2" i="39"/>
  <c r="CK2" i="39"/>
  <c r="BS2" i="39"/>
  <c r="BR2" i="39"/>
  <c r="BQ2" i="39"/>
  <c r="F1" i="39" l="1"/>
  <c r="R1" i="39"/>
  <c r="N1" i="38"/>
  <c r="N1" i="23"/>
  <c r="I1" i="39"/>
  <c r="N1" i="39"/>
  <c r="I1" i="38"/>
  <c r="I1" i="23"/>
</calcChain>
</file>

<file path=xl/sharedStrings.xml><?xml version="1.0" encoding="utf-8"?>
<sst xmlns="http://schemas.openxmlformats.org/spreadsheetml/2006/main" count="10027" uniqueCount="718">
  <si>
    <t>ID</t>
  </si>
  <si>
    <t>Process Group</t>
  </si>
  <si>
    <t xml:space="preserve">  
23.1.0</t>
  </si>
  <si>
    <t xml:space="preserve"> 
22.1.1</t>
  </si>
  <si>
    <t xml:space="preserve">  
22.1.0</t>
  </si>
  <si>
    <t xml:space="preserve">  
21.1.2</t>
  </si>
  <si>
    <t xml:space="preserve">  
21.1.1</t>
  </si>
  <si>
    <t xml:space="preserve"> 
21.1.0</t>
  </si>
  <si>
    <t xml:space="preserve">  
20.1.2</t>
  </si>
  <si>
    <t xml:space="preserve">  
20.1.1</t>
  </si>
  <si>
    <t xml:space="preserve">
 20.1.0</t>
  </si>
  <si>
    <t>Total Deltas</t>
  </si>
  <si>
    <t>Value 23.1.0</t>
  </si>
  <si>
    <t>Delta</t>
  </si>
  <si>
    <t>Value 22.1.1</t>
  </si>
  <si>
    <t>Value 22.1.0</t>
  </si>
  <si>
    <t>Value 21.1.2</t>
  </si>
  <si>
    <t>Value 21.1.1</t>
  </si>
  <si>
    <t>Value 21.1.0</t>
  </si>
  <si>
    <t>Value 20.1.2</t>
  </si>
  <si>
    <t>Value 20.1.1</t>
  </si>
  <si>
    <t>Value 20.1.0</t>
  </si>
  <si>
    <t>2-Model Machining</t>
  </si>
  <si>
    <t>Additive Manufacturing</t>
  </si>
  <si>
    <t>Assembly</t>
  </si>
  <si>
    <t>Assembly Molding</t>
  </si>
  <si>
    <t>Assembly Plastic Molding</t>
  </si>
  <si>
    <t>Bar &amp; Tube Fab</t>
  </si>
  <si>
    <t>Casting</t>
  </si>
  <si>
    <t>Casting - Die</t>
  </si>
  <si>
    <t>Casting - Investment</t>
  </si>
  <si>
    <t>Casting - Sand</t>
  </si>
  <si>
    <t>Composites</t>
  </si>
  <si>
    <t>Forging</t>
  </si>
  <si>
    <t>Heat Treatment</t>
  </si>
  <si>
    <t>Injection Molding</t>
  </si>
  <si>
    <t>NA</t>
  </si>
  <si>
    <t>Machining</t>
  </si>
  <si>
    <t>Multi-Spindle Machining</t>
  </si>
  <si>
    <t>Other Secondary Processes</t>
  </si>
  <si>
    <t>Part Assembly</t>
  </si>
  <si>
    <t>PCB</t>
  </si>
  <si>
    <t>Plastic Molding</t>
  </si>
  <si>
    <t>Powder Metal</t>
  </si>
  <si>
    <t>Rapid Prototyping</t>
  </si>
  <si>
    <t>Roto &amp; Blow Molding</t>
  </si>
  <si>
    <t>Sheet Metal</t>
  </si>
  <si>
    <t>Sheet Metal - Hydroforming</t>
  </si>
  <si>
    <t>Sheet Metal - Roll Forming</t>
  </si>
  <si>
    <t>Sheet Metal - Stretch Forming</t>
  </si>
  <si>
    <t>Sheet Metal - Transfer Die</t>
  </si>
  <si>
    <t>Sheet Plastic</t>
  </si>
  <si>
    <t>Stock Machining</t>
  </si>
  <si>
    <t>Surface Treatment</t>
  </si>
  <si>
    <t>User Guided</t>
  </si>
  <si>
    <t>New PG</t>
  </si>
  <si>
    <t>Site Variable</t>
  </si>
  <si>
    <t>CMV 100 (23.1.0) Value</t>
  </si>
  <si>
    <t>Delta from CMV 90 to CMV 100</t>
  </si>
  <si>
    <t>Delta from CMV 80 to CMV 90</t>
  </si>
  <si>
    <t>Delta from CMV 70 to CMV 80</t>
  </si>
  <si>
    <t>Same CMV</t>
  </si>
  <si>
    <t>Delta from CMV 60 to CMV 70</t>
  </si>
  <si>
    <t>Comments</t>
  </si>
  <si>
    <t>Removed</t>
  </si>
  <si>
    <t>createRingedHole</t>
  </si>
  <si>
    <t>maxDraftAngle</t>
  </si>
  <si>
    <t>Double</t>
  </si>
  <si>
    <t>Maximum angle between a surface and a setup axis to be machinable from that axis (degrees)</t>
  </si>
  <si>
    <t>maxIsAboutForPlaneObstructionPercent</t>
  </si>
  <si>
    <t>Don't create isAbout relations if more than X% of the plane cannot be turned</t>
  </si>
  <si>
    <t>New Value</t>
  </si>
  <si>
    <t>maxNumTurningAxes</t>
  </si>
  <si>
    <t>Integer</t>
  </si>
  <si>
    <t>maxTurnedHoleDiameter</t>
  </si>
  <si>
    <t>maxTurningAxisEccentricity</t>
  </si>
  <si>
    <t>Controls the how far and skewed a turning axis can be from ideal. Valid values are positive.</t>
  </si>
  <si>
    <t>minCADTolerance</t>
  </si>
  <si>
    <t>minTurnAxisAreaRatio</t>
  </si>
  <si>
    <t>Ratio used to filter turning axis candidates being evaluated during GCD extraction. Comparing the surface area of the part on the turning axis profile to the total surface area of the part.</t>
  </si>
  <si>
    <t>Added</t>
  </si>
  <si>
    <t>pocketExtractionEnabled</t>
  </si>
  <si>
    <t>Boolean</t>
  </si>
  <si>
    <t>roughnessDefault</t>
  </si>
  <si>
    <t>slotExtractionEnabled</t>
  </si>
  <si>
    <t>toleranceDefault</t>
  </si>
  <si>
    <t>Delta from CMV 120 to CMV 130</t>
  </si>
  <si>
    <t>Delta from CMV 110 to CMV 120</t>
  </si>
  <si>
    <t>Delta from CMV 100 to CMV 110</t>
  </si>
  <si>
    <t>CMV 90 (21.1.0) Value</t>
  </si>
  <si>
    <t>23.1.0 
Name</t>
  </si>
  <si>
    <t xml:space="preserve">23.1.0  
Type </t>
  </si>
  <si>
    <t>23.1.0  Value</t>
  </si>
  <si>
    <t>23.1.0 
Unit Type Name</t>
  </si>
  <si>
    <t>23.1.0  
Unit</t>
  </si>
  <si>
    <t>23.1.0   Notes</t>
  </si>
  <si>
    <t>23.1.0  Name Diff</t>
  </si>
  <si>
    <t>23.1.0  Value Diff</t>
  </si>
  <si>
    <t>23.1.0  Note Diff</t>
  </si>
  <si>
    <t>23.1.0  CMV Update Notes</t>
  </si>
  <si>
    <t>22.1.1 
Name</t>
  </si>
  <si>
    <t xml:space="preserve">22.1.1  
Type </t>
  </si>
  <si>
    <t>22.1.1 Value</t>
  </si>
  <si>
    <t>22.1.1  
Unit Type Name</t>
  </si>
  <si>
    <t>22.1.1 
Unit</t>
  </si>
  <si>
    <t>22.1.1   Notes</t>
  </si>
  <si>
    <t>22.1.1  Name Diff</t>
  </si>
  <si>
    <t>22.1.1  Value Diff</t>
  </si>
  <si>
    <t>22.1.1  Note Diff</t>
  </si>
  <si>
    <t>22.1.1 CMV Update Notes</t>
  </si>
  <si>
    <t>22.1.0 
Name</t>
  </si>
  <si>
    <t xml:space="preserve">22.1.0  
Type </t>
  </si>
  <si>
    <t>22.1.0  Value</t>
  </si>
  <si>
    <t>22.1.0  
Unit Type Name</t>
  </si>
  <si>
    <t>22.1.0 
Unit</t>
  </si>
  <si>
    <t>22.1.0   Notes</t>
  </si>
  <si>
    <t>22.1.0  Name Diff</t>
  </si>
  <si>
    <t>22.1.0  Value Diff</t>
  </si>
  <si>
    <t>22.1.0  Note Diff</t>
  </si>
  <si>
    <t>22.1.0  CMV Update Notes</t>
  </si>
  <si>
    <t>21.1.2 
Name</t>
  </si>
  <si>
    <t xml:space="preserve">21.1.2  
Type </t>
  </si>
  <si>
    <t>21.1.2  Value</t>
  </si>
  <si>
    <t>21.1.2 
Unit Type Name</t>
  </si>
  <si>
    <t>21.1.2 
Unit</t>
  </si>
  <si>
    <t>21.1.2  Notes</t>
  </si>
  <si>
    <t>21.1.2 Name Diff</t>
  </si>
  <si>
    <t>21.1.2 Value Diff</t>
  </si>
  <si>
    <t>21.1.2 Note Diff</t>
  </si>
  <si>
    <t>21.1.2 CMV Update Notes</t>
  </si>
  <si>
    <t>21.1.1 
Name</t>
  </si>
  <si>
    <t xml:space="preserve">21.1.1  
Type </t>
  </si>
  <si>
    <t>21.1.1  Value</t>
  </si>
  <si>
    <t>21.1.1 
Unit Type Name</t>
  </si>
  <si>
    <t>21.1.1 
Unit</t>
  </si>
  <si>
    <t>21.1.1  Notes</t>
  </si>
  <si>
    <t>21.1.1 Name Diff</t>
  </si>
  <si>
    <t>21.1.1 Value Diff</t>
  </si>
  <si>
    <t>21.1.1 Note Diff</t>
  </si>
  <si>
    <t>21.1.1  CMV Update Notes</t>
  </si>
  <si>
    <t>21.1.0 
Name</t>
  </si>
  <si>
    <t xml:space="preserve">21.1.0 
Type </t>
  </si>
  <si>
    <t>21.1.0  Value</t>
  </si>
  <si>
    <t>21.1.0 
Unit Type Name</t>
  </si>
  <si>
    <t>21.1.0 
Unit</t>
  </si>
  <si>
    <t>21.1.0  Notes</t>
  </si>
  <si>
    <t>21.1.0 Name Diff</t>
  </si>
  <si>
    <t>21.1.0 Value Diff</t>
  </si>
  <si>
    <t>21.1.0 Note Diff</t>
  </si>
  <si>
    <t>21.1.0  CMV Update Notes</t>
  </si>
  <si>
    <t>20.1.2
Name</t>
  </si>
  <si>
    <t xml:space="preserve">20.1.2
Type </t>
  </si>
  <si>
    <t>20.1.2 Value</t>
  </si>
  <si>
    <t>20.1.2
Unit Type Name</t>
  </si>
  <si>
    <t>20.1.2
Unit</t>
  </si>
  <si>
    <t>20.1.2 Notes</t>
  </si>
  <si>
    <t>20.1.2 Name Diff</t>
  </si>
  <si>
    <t>20.1.2 Value Diff</t>
  </si>
  <si>
    <t>20.1.2 Note Diff</t>
  </si>
  <si>
    <t>20.1.2 CMV Update Notes</t>
  </si>
  <si>
    <t>20.1.1
Name</t>
  </si>
  <si>
    <t xml:space="preserve">20.1.1 
Type </t>
  </si>
  <si>
    <t>20.1.1 Value</t>
  </si>
  <si>
    <t>20.1.1
Unit Type Name</t>
  </si>
  <si>
    <t>20.1.1
Unit</t>
  </si>
  <si>
    <t>20.1.1 Notes</t>
  </si>
  <si>
    <t>20.1.1 Name Diff</t>
  </si>
  <si>
    <t>20.1.1 Value Diff</t>
  </si>
  <si>
    <t>20.1.1 Note Diff</t>
  </si>
  <si>
    <t>20.1.1 CMV Update Notes</t>
  </si>
  <si>
    <t>20.1.0
Name</t>
  </si>
  <si>
    <t xml:space="preserve">20.1.0 
Type </t>
  </si>
  <si>
    <t>20.1.0 Value</t>
  </si>
  <si>
    <t>20.1.0
Unit Type Name</t>
  </si>
  <si>
    <t>20.1.0 
Unit</t>
  </si>
  <si>
    <t>20.1.0 Notes</t>
  </si>
  <si>
    <t>buildPlateOffset</t>
  </si>
  <si>
    <t>A distance between a part and the plate that the part is built on.</t>
  </si>
  <si>
    <t>New Note</t>
  </si>
  <si>
    <t>castThicknessAlgorithm</t>
  </si>
  <si>
    <t>CastThicknessAlgorithm</t>
  </si>
  <si>
    <t>Voxel-Based</t>
  </si>
  <si>
    <t>Possible values 'Voxel-Based' (introduced in aP 2021 R2) or 'Legacy Voxel-Based' (earlier algorithm).</t>
  </si>
  <si>
    <t>Legacy Voxel-Based</t>
  </si>
  <si>
    <t>defaultSupportWidth</t>
  </si>
  <si>
    <t>The minimal width of the support structure.</t>
  </si>
  <si>
    <t>drawDirAccessibleSheetFactor</t>
  </si>
  <si>
    <t>The weight coefficient for the ratio of sheet area accessible from the draw direction candidate to total area of this sheet.</t>
  </si>
  <si>
    <t>drawDirAnalyzeRibs</t>
  </si>
  <si>
    <t>If true, ribs are analyzed during draw direction computation.</t>
  </si>
  <si>
    <t>drawDirAxisShareFactor</t>
  </si>
  <si>
    <t>The weight coefficient for the ratio between number of holes aligned with the draw direction candidate and total number of holes.</t>
  </si>
  <si>
    <t>drawDirBoxHeightFactor</t>
  </si>
  <si>
    <t>The weight coefficient for draw direction computation based on dimensions of part bounding box aligned with the draw direction candidate.</t>
  </si>
  <si>
    <t>drawDirFlatPartingLineWeight</t>
  </si>
  <si>
    <t>Parting line flatness rating weight if parting line height for the draw direction candidate is negligible.</t>
  </si>
  <si>
    <t>drawDirGrillFactor</t>
  </si>
  <si>
    <t>The weight coefficient for draw direction computation based on number of honeycomb cells aligned with the draw direction candidate in relation with the number of all honeycomb cells.</t>
  </si>
  <si>
    <t>drawDirIgnoreSimilarVoidVolume</t>
  </si>
  <si>
    <t>If true, number of misaligned undercuts impacts on draw direction computation.</t>
  </si>
  <si>
    <t>drawDirMaxFlatPartingLineToBoxHeightRatio</t>
  </si>
  <si>
    <t>If this value is greater than the ratio of the parting line height to the total part height along the draw direction candidate, then the parting line height is considered negligible.</t>
  </si>
  <si>
    <t>drawDirMaxNegligibleUndercutToPartVolumeRatio</t>
  </si>
  <si>
    <t>If this value is greater than the ratio of the undercut volume for the draw direction candidate to the total part volume, then the undercut volume is considered negligible.</t>
  </si>
  <si>
    <t>drawDirMaxRayDirs</t>
  </si>
  <si>
    <t>Maximum number of axes considered as draw direction candidate.</t>
  </si>
  <si>
    <t>drawDirMaxRays</t>
  </si>
  <si>
    <t>Number of detector rays used for each draw direction candidate (controlled by drawDirMaxRayDirs) to compute undercuts.</t>
  </si>
  <si>
    <t>drawDirNoUndercutWeight</t>
  </si>
  <si>
    <t>Undercut rating weight if the undercut volume for the draw direction candidate is negligible.</t>
  </si>
  <si>
    <t>drawDirPartingLineFlatnessFactor</t>
  </si>
  <si>
    <t>The weight coefficient for the ratio of the projection length of the non-negligible parting line to its length.</t>
  </si>
  <si>
    <t>drawDirPinHoleFactor</t>
  </si>
  <si>
    <t>The weight coefficient for the draw direction computation based on number of pin holes.</t>
  </si>
  <si>
    <t>drawDirRibFactor</t>
  </si>
  <si>
    <t>The weight coefficient for the ratio between the area of parallel to the draw direction candidate ribs and total area of all potential ribs.</t>
  </si>
  <si>
    <t>drawDirUndercutPresenceFactor</t>
  </si>
  <si>
    <t>The weight coefficient for the undercut rating based on non-negligible undercut volume in relation to the total part volume.</t>
  </si>
  <si>
    <t>drawDirVoidAlignmentFactor</t>
  </si>
  <si>
    <t>The weight coefficient for the ratio of number of aligned with the draw direction candidate undercuts to total number of undercuts.</t>
  </si>
  <si>
    <t>greenSandLargeHoleAspect</t>
  </si>
  <si>
    <t>greenSandLargeVoidAspect</t>
  </si>
  <si>
    <t>greenSandSmallHoleAspect</t>
  </si>
  <si>
    <t>greenSandSmallHoleDia</t>
  </si>
  <si>
    <t>greenSandSmallVoidAspect</t>
  </si>
  <si>
    <t>maxAngleBetweenWalls</t>
  </si>
  <si>
    <t>Maximum angle between two triangles forming a valid wall during Legacy Voxel-Based thickness computation.</t>
  </si>
  <si>
    <t>maxCoreAspectRatio</t>
  </si>
  <si>
    <t>maxObscuredVoidRayGridSize</t>
  </si>
  <si>
    <t>Maximum number of small, obscured void detector rays in each grid dimension. If the value of maxObscuredVoidRayGridSize is 0, ray grid size will be unlimited.</t>
  </si>
  <si>
    <t>maxSupportedOverhangAngle</t>
  </si>
  <si>
    <t>If the overhang angle is less than or equal to this value, then a support structure is required.</t>
  </si>
  <si>
    <t>minForgeableHoleDiameter</t>
  </si>
  <si>
    <t>minForgeableHoleWallThickness</t>
  </si>
  <si>
    <t>minGreenSandWidth</t>
  </si>
  <si>
    <t>Minimum possible distance between two different breakaway voids. If the distance between two breakaway voids is smaller, they will be merged.</t>
  </si>
  <si>
    <t>minSupportedOverhangAngle</t>
  </si>
  <si>
    <t>Support structures for surfaces with an overhang angle between 0 and minSupportedOverhangAngle will be merged into a single support structure if they are close enough. This is used only if overhangAngularRangeDivisionNum is greater than 1.</t>
  </si>
  <si>
    <t>overhangAngularRangeDivisionNum</t>
  </si>
  <si>
    <t>Number of ranges used for support structure detection between minSupportedOverhangeAngle and maxSupportedOverhangeAngle. If the value is 1, there is only one overhang range from 0 to maxSupportedOverhangAngle.</t>
  </si>
  <si>
    <t>sharpEdgeDraftAngle</t>
  </si>
  <si>
    <t>Edges where the angle between the adjoined faces is more than sharpEdgeDraftAngle away from PI are considered sharp edges.</t>
  </si>
  <si>
    <t>sharpEdgeRadius</t>
  </si>
  <si>
    <t>Surfaces with radius of curvature less than sharpEdgeRadius are considered sharp fillets.</t>
  </si>
  <si>
    <t>shellCoreAspectRatio</t>
  </si>
  <si>
    <t>sourceComponentForTwoModel</t>
  </si>
  <si>
    <t>useVoxelsForDrawDirection</t>
  </si>
  <si>
    <t>voxelCount</t>
  </si>
  <si>
    <t>voxelSizeSafetyFactor</t>
  </si>
  <si>
    <t>wallDraftAngle</t>
  </si>
  <si>
    <t>Surfaces with smaller draft are considered parallel to the opening direction for parting line purposes.</t>
  </si>
  <si>
    <t>Delta from CMV 180 to CMV 190</t>
  </si>
  <si>
    <t>Delta from CMV 170 to CMV 180</t>
  </si>
  <si>
    <t>Delta from CMV 160 to CMV 170</t>
  </si>
  <si>
    <t>Delta from CMV 150 to CMV 160</t>
  </si>
  <si>
    <t>Delta from CMV 140 to CMV 150</t>
  </si>
  <si>
    <t>Delta from CMV 130 to CMV 140</t>
  </si>
  <si>
    <t>deriveProWeldWidthFromDepth</t>
  </si>
  <si>
    <t>If true, use ProWeld width to compute missing depth and vice versa.</t>
  </si>
  <si>
    <t>deriveProWeldWidthFromGeometry</t>
  </si>
  <si>
    <t>If true, use ProWeld geometry to compute missing width and depth of surface welds.</t>
  </si>
  <si>
    <t>enableContactAnalysis</t>
  </si>
  <si>
    <t>If true, enable analysis of the part contact regions.</t>
  </si>
  <si>
    <t>enablePartLevelProWelds</t>
  </si>
  <si>
    <t>If true, import ProWelds from parts as well as assemblies.</t>
  </si>
  <si>
    <t>importProWeldParameters</t>
  </si>
  <si>
    <t>If true, use ProWeld parameters for missing properties.</t>
  </si>
  <si>
    <t>maxDistanceFromWeldToRegionMm</t>
  </si>
  <si>
    <t>aPriori will create Lies On Relation between Weld and Contact Region GCD if distance between them is below this threshold.</t>
  </si>
  <si>
    <t>maxGapForContactRegionMm</t>
  </si>
  <si>
    <t>aPriori will create Contact Region GCD if distance between parts is below this threshold.</t>
  </si>
  <si>
    <t>minContactRegionAreaMm</t>
  </si>
  <si>
    <t>aPriori will not create Contact Region GCDs when contact area is less than minContactRegionArea or contact length is less than minContactRegionLength. Such small contacts likely are unintentional modeling errors or do not represent valid joining surfaces.</t>
  </si>
  <si>
    <t>minContactRegionLengthMm</t>
  </si>
  <si>
    <t>Delta from CMV 50 to CMV 60</t>
  </si>
  <si>
    <t>Delta from CMV 40 to CMV 50</t>
  </si>
  <si>
    <t>drawDirRegionFactor</t>
  </si>
  <si>
    <t>The weight coefficient for the ratio between the area of aligned with the draw direction candidate regions and total area of all regions.</t>
  </si>
  <si>
    <t>holeProximityDistanceFactor</t>
  </si>
  <si>
    <t>Faces that are further from a hole axis than (holeProximityDistanceFactor * holeDiameter + holeRadius) cannot form LiesNear relations with this hole.</t>
  </si>
  <si>
    <t>holeProximityWallAngleDegrees</t>
  </si>
  <si>
    <t>Maximum draft angle of a hole wall triangle during LiesNear relations computation.</t>
  </si>
  <si>
    <t>isComboVoidEnabled</t>
  </si>
  <si>
    <t>isComplexHolesEnabled</t>
  </si>
  <si>
    <t>isComplexHolesSeparationEnabled</t>
  </si>
  <si>
    <t>isSurfaceIsAccessibleRelationEnabled</t>
  </si>
  <si>
    <t>isToolMinThicknessComputationEnabled</t>
  </si>
  <si>
    <t>Enables Tool Min Thickness computation.</t>
  </si>
  <si>
    <t>isVoidSplittingEnabled</t>
  </si>
  <si>
    <t>If true, split inaccessible voids to several accessible pieces</t>
  </si>
  <si>
    <t>maxPinDiamMM</t>
  </si>
  <si>
    <t>minGrillHoles</t>
  </si>
  <si>
    <t>minPinDiamMM</t>
  </si>
  <si>
    <t>thicknessAlgorithm</t>
  </si>
  <si>
    <t>Possible values 'voxel-based' (default as of aP 2018 R2 baselines) or 'ray-tracing-based' (earlier algorithm). Voxel-based algorithm better predicts maximum thickness for chunky parts.</t>
  </si>
  <si>
    <t>Delta from CMV 30 to CMV 40</t>
  </si>
  <si>
    <t>Delta from CMV 20 to CMV 30</t>
  </si>
  <si>
    <t>Delta from CMV 10 to CMV 20</t>
  </si>
  <si>
    <t>Delta from CMV 5 to CMV 10</t>
  </si>
  <si>
    <t>Delta from CMV 0 to CMV 5</t>
  </si>
  <si>
    <t>Delta from CMV 200 to CMV 210</t>
  </si>
  <si>
    <t>Delta from CMV 190 to CMV 200</t>
  </si>
  <si>
    <t>extractAllStockSurfaces</t>
  </si>
  <si>
    <t>If set to false, CurvedWall and CurvedSurface GCDs which lie on the extrusion cross-section will not be extracted.</t>
  </si>
  <si>
    <t>maxChannelBottomToWallThicknessRatio</t>
  </si>
  <si>
    <t>maxExtrusionDieDiameterMm</t>
  </si>
  <si>
    <t>Upper limit on the size of the generic extrusion cross-section.  Set to -1 to disable this check.</t>
  </si>
  <si>
    <t>maxMediumRoundTubeOD</t>
  </si>
  <si>
    <t>maxStockToPartVolumeRatio</t>
  </si>
  <si>
    <t>maxThinRoundTubeOD</t>
  </si>
  <si>
    <t>maxThinRoundTubeThicknessToODRatio</t>
  </si>
  <si>
    <t>If the ratio of tube wall thickness to tube outer diameter is less than or equal to this value, aPriori will choose Round Tube stock form over Round Bar.</t>
  </si>
  <si>
    <t>mediumRoundTubeMinIDFactor</t>
  </si>
  <si>
    <t>mediumRoundTubeMinIDIntercept</t>
  </si>
  <si>
    <t>thickRoundTubeMaxWallThickness</t>
  </si>
  <si>
    <t>CMV 100 (22.1.1) Value</t>
  </si>
  <si>
    <t>CMV 100 (22.1.0) Value</t>
  </si>
  <si>
    <t>CMV 90 (21.1.2) Value</t>
  </si>
  <si>
    <t>CMV 90 (21.1.1) Value</t>
  </si>
  <si>
    <t>CMV 90 (20.1.2) Value</t>
  </si>
  <si>
    <t>CMV 90 (20.1.1) Value</t>
  </si>
  <si>
    <t>CMV 90 (20.1.0) Value</t>
  </si>
  <si>
    <t xml:space="preserve">21.1.0  
Type </t>
  </si>
  <si>
    <t>Possible values 'Voxel-Based' (default as of aP 2021 R2 baselines) or 'Legacy Voxel-Based' (earlier algorithm).</t>
  </si>
  <si>
    <t>minCastableHoleDiameter</t>
  </si>
  <si>
    <t>minCastableHoleWallThickness</t>
  </si>
  <si>
    <t>minCastableKeywayWidth</t>
  </si>
  <si>
    <t>minCastableRingWidth</t>
  </si>
  <si>
    <t>drawDirectionMappingEnabled</t>
  </si>
  <si>
    <t>When true aPriori geometry will read the draw direction mappings specified in the CAD mapping XML and apply the mapped logic to the draw direction selection.</t>
  </si>
  <si>
    <t xml:space="preserve"> Added</t>
  </si>
  <si>
    <t>drawDirectionMappingOrder</t>
  </si>
  <si>
    <t>Coordinate System, Axis, Plane</t>
  </si>
  <si>
    <t>The priority order used when mapping draw direction if CAD has multiple matching names.</t>
  </si>
  <si>
    <t>drawDirectionMappingPreferActiveEntities</t>
  </si>
  <si>
    <t>When true aPriori will prefer active entities in the CAD model over inactive or hidden entities</t>
  </si>
  <si>
    <t>enableMaterialTypeGCDExtraction</t>
  </si>
  <si>
    <t>If true, GCD extraction will read the material-specific castability thresholds from the Digital Factory lookup tables. If false, the static site variable values will be used.</t>
  </si>
  <si>
    <t>isCastMachinedExtractionEnabled</t>
  </si>
  <si>
    <t>If true, GCD extraction will assess if features (GCDs) that are not castable can be cast then machined. If false, features that are not castable will be fully machined.</t>
  </si>
  <si>
    <t>Minimum hole diameter to be considered as a cast GCD. Holes with diameters smaller than this value will be fully machined. Holes with diameters larger than this value will be fully Cast or Cast and Machined.</t>
  </si>
  <si>
    <t>Minimum wall thickness to be considered as a cast GCD. Features with wall thickness smaller than this value will require machining. Features with wall thicknesses larger than this value will be fully Cast.</t>
  </si>
  <si>
    <t>Minimum ring width to be considered as a cast GCD. Rings with widths smaller than this value will be fully machined. Rings widths larger than this value will be fully Cast or Cast and Machined.</t>
  </si>
  <si>
    <t>minCastMachinedHoleDiameter</t>
  </si>
  <si>
    <t>Minimum hole diameter, before machining, to be considered as a cast and machined GCD. Features with cast diameters smaller than this value will be fully machined while features with cast diameters larger than this value will be Cast and Machined.</t>
  </si>
  <si>
    <t>minCastMachinedRingWidth</t>
  </si>
  <si>
    <t>Minimum ring width, before machining, to be considered as a cast and machined GCD. Features with cast widths smaller than this value will be fully machined while features with cast widths larger than this value will be Cast and Machined.</t>
  </si>
  <si>
    <t>Delta from CMV 0 to CMV 10</t>
  </si>
  <si>
    <t>Value Change</t>
  </si>
  <si>
    <t>Value</t>
  </si>
  <si>
    <t>maxShellableVoidDepthToWidthRatio</t>
  </si>
  <si>
    <t>Minimum ratio between the depth and opening width for pocket to be extracted as a void accessible from draw direction.</t>
  </si>
  <si>
    <t>Value and New Note</t>
  </si>
  <si>
    <t>shellableBlindHoleDiameterGradient</t>
  </si>
  <si>
    <t>shellableBlindHoleDiameterIntercept</t>
  </si>
  <si>
    <t>shellableThroughHoleDiameterGradient</t>
  </si>
  <si>
    <t>shellableThroughHoleDiameterIntercept</t>
  </si>
  <si>
    <t>minFinalShapeOverlapRatio</t>
  </si>
  <si>
    <t>Not Applicable</t>
  </si>
  <si>
    <t>disableInvestmentAmortization</t>
  </si>
  <si>
    <t>axigrooveBulgeOutProfileToleranceFactor</t>
  </si>
  <si>
    <t>axigrooveExtractionEnabled</t>
  </si>
  <si>
    <t>axigrooveHeliToothProfileToleranceFactor</t>
  </si>
  <si>
    <t>axigrooveHelixSamplingDepth</t>
  </si>
  <si>
    <t>axigrooveMaxToothToValleyVolumeRatio</t>
  </si>
  <si>
    <t>axigrooveMaxValleyWidthToDepthRatio</t>
  </si>
  <si>
    <t>axigrooveMinNumberOfTeeth</t>
  </si>
  <si>
    <t>axigrooveMinToothToValleyVolumeRatio</t>
  </si>
  <si>
    <t>axigrooveMinValleyWidthToDepthRatio</t>
  </si>
  <si>
    <t>axigrooveStraightToothProfileToleranceFactor</t>
  </si>
  <si>
    <t>bulkRemovalPercentage</t>
  </si>
  <si>
    <t>closeEnoughMode</t>
  </si>
  <si>
    <t>on</t>
  </si>
  <si>
    <t>cornerPickPass3Wt1</t>
  </si>
  <si>
    <t>cornerPickPass3Wt2</t>
  </si>
  <si>
    <t>cornerPickPass3Wt3</t>
  </si>
  <si>
    <t>cornerPickPass3Wt4</t>
  </si>
  <si>
    <t>createRingedHoleMCD</t>
  </si>
  <si>
    <t>All</t>
  </si>
  <si>
    <t>Set to 'All' to create RingedHole MCD; 'None' to create SimpleHole and Ring GCDs (no RingedHole).</t>
  </si>
  <si>
    <t>diamToleranceThreshold</t>
  </si>
  <si>
    <t>filletObstructionAnalysisEnabled</t>
  </si>
  <si>
    <t>maxChamferingAngle</t>
  </si>
  <si>
    <t>Maximum angle between the surface of a chamfer and the axis of a hole (degrees)</t>
  </si>
  <si>
    <t>maxChamferingHeight</t>
  </si>
  <si>
    <t>Maximum height of a chamfer at the top of a hole (mm)</t>
  </si>
  <si>
    <t>maxCountersinkingDiameter</t>
  </si>
  <si>
    <t>Maximum diameter of a countersink at the top of a hole (mm)</t>
  </si>
  <si>
    <t>maxCountersinkingHeight</t>
  </si>
  <si>
    <t>Maximum height of a countersink at the top of a hole (mm)</t>
  </si>
  <si>
    <t>maxHoleBottomGeometryDiameter</t>
  </si>
  <si>
    <t>Maximum diameter of a cone or fillet at the bottom of a hole (mm)</t>
  </si>
  <si>
    <t>maxHoleGap</t>
  </si>
  <si>
    <t>Largest angular gap in the hole (degrees)</t>
  </si>
  <si>
    <t>maxKeywayBottomSlopeAngle</t>
  </si>
  <si>
    <t>Maximum angle of a keyway bottom plane vs. turning axis or generating line of a neighboring cone (degrees)</t>
  </si>
  <si>
    <t>maxMultiStepDiameterRatio</t>
  </si>
  <si>
    <t>Maximum ratio between successive diameters of steps of the same multistep hole</t>
  </si>
  <si>
    <t>maxRoundingRadius</t>
  </si>
  <si>
    <t>Maximum radius of a round at the top of a hole (mm)</t>
  </si>
  <si>
    <t>maxSideMillingWallHeight</t>
  </si>
  <si>
    <t>mergedSurfaceBendDiameterRatio</t>
  </si>
  <si>
    <t>Ratio of the smallest bendDiameter to the largest bendDiameter of curved surfaces that will be merged</t>
  </si>
  <si>
    <t>minCornerRadius</t>
  </si>
  <si>
    <t>modeDefaultToolMaterial</t>
  </si>
  <si>
    <t>modeDefaultVirtualTool</t>
  </si>
  <si>
    <t>nonSolidBodyThreshold</t>
  </si>
  <si>
    <t>Threshold when surface bodies should be processed instead of solid bodies</t>
  </si>
  <si>
    <t>pocketRemovalPercentage</t>
  </si>
  <si>
    <t>slotMaxFloorHoleRatio</t>
  </si>
  <si>
    <t>Slots with a large portion of the floor missing are discarded.  Specifically slots are discarded if the area of the missing floor exceeds width*length*slotMaxFloorHoleRatio.  This check applies only to non-dovetail slots with straight floor.</t>
  </si>
  <si>
    <t>slotMaxWallLengthRatio</t>
  </si>
  <si>
    <t>Maximum ratio between the lengths of the two side walls of the slot for geometry to be extracted as a slot.  Set to 0 to disable this check.</t>
  </si>
  <si>
    <t>slotMaxWidthToDepthRatio</t>
  </si>
  <si>
    <t>slotMaxWidthToLengthRatio</t>
  </si>
  <si>
    <t>toleranceThreshold</t>
  </si>
  <si>
    <t>wideSlotMaxWidthToLengthRatio</t>
  </si>
  <si>
    <t>Wide slots with width/length ratio exceeding this value will be discarded.  This check applies to slots with straight floors, including dovetail slots.  Set 'wideSlotWidthMm' to 0.0 to allow wide slots with any width/length ratio.</t>
  </si>
  <si>
    <t>wideSlotWidthMm</t>
  </si>
  <si>
    <t>Slots wider than this value are considered 'wide' for the 'wideSlotMaxWidthToLengthRatio' cutoff.  Set to 0.0 to disable this check.</t>
  </si>
  <si>
    <t>idPolygonMaxEnclosedCircleDiameter</t>
  </si>
  <si>
    <t>We will not recognize ID polygons with enclosed circle smaller than this diameter</t>
  </si>
  <si>
    <t>maxCurvedFloorPocketWidthDepthRatio</t>
  </si>
  <si>
    <t>Maximum allowed ratio between the maximum distance from a plane fitted to the curved floor and the width of that fit plane</t>
  </si>
  <si>
    <t>maxHexWidthAcrossFlats</t>
  </si>
  <si>
    <t>Stock form will not be recognized as Hex Bar if the width (flat-to-flat distance) exceeds this value.</t>
  </si>
  <si>
    <t>maxNumRays</t>
  </si>
  <si>
    <t>Controls maximum number of possible turning axes extracted. Valid values are 0 and 1. Value greater than 1 will be treated as 1.</t>
  </si>
  <si>
    <t>maxRelatedDistanceMm</t>
  </si>
  <si>
    <t>maxRelatedThickness</t>
  </si>
  <si>
    <t>maxRoundStockAspectRatio</t>
  </si>
  <si>
    <t>Maximum length/diameter ratio for round stock</t>
  </si>
  <si>
    <t>maxRoundStockDiameterMm</t>
  </si>
  <si>
    <t>Maximum diameter for round stock</t>
  </si>
  <si>
    <t>minimizeMaterialUtilization</t>
  </si>
  <si>
    <t>Compute stock box that provides minimal material utilization</t>
  </si>
  <si>
    <t>parallelSurfaceChainEnabled</t>
  </si>
  <si>
    <t>perimetersExtractionEnabled</t>
  </si>
  <si>
    <t>polygonExtractionEnabled</t>
  </si>
  <si>
    <t>preferRoundStockforHexProfiles</t>
  </si>
  <si>
    <t>For parts where the largest external cross-section profile is hexagonal, select Hex Bar stock when set to false (default) and Round Bar or Round Tube stock when set to true.</t>
  </si>
  <si>
    <t>relatedPerimeterCoeff</t>
  </si>
  <si>
    <t>relatedPerimeterIntercept</t>
  </si>
  <si>
    <t>relatedPerimeterMaxMm</t>
  </si>
  <si>
    <t>relatedPerimeterMaxMmCutoff</t>
  </si>
  <si>
    <t>roundBarPreferenceFactor</t>
  </si>
  <si>
    <t>useShortestStockDimensionForPrimarySetup</t>
  </si>
  <si>
    <t>For rectangular stock controls whether the primary setup is along the shortest dimension of the stock or along the direction with most GCDs.</t>
  </si>
  <si>
    <t>new note</t>
  </si>
  <si>
    <t>flowLengthRatioDefault</t>
  </si>
  <si>
    <t>Used, if the material flowLengthRatio property is not populated</t>
  </si>
  <si>
    <t>isFlowAppraisalEnabled</t>
  </si>
  <si>
    <t>isFlowAppraisalHighlightingEnabled</t>
  </si>
  <si>
    <t>Flow Appraisal visualizations enabled when set to true</t>
  </si>
  <si>
    <t>adjustAmbiguousExternalContour</t>
  </si>
  <si>
    <t>If true, modify external circuit contour to match drill data.</t>
  </si>
  <si>
    <t>contourSizeToleranceRatio</t>
  </si>
  <si>
    <t>Maximum possible percentage difference between two similar outline contour dimensions</t>
  </si>
  <si>
    <t>copperThicknessOunceToMicrons</t>
  </si>
  <si>
    <t>Geometry extraction will convert copper thickness in microns to ounces. Default value of 35 means 1oz = 35um.</t>
  </si>
  <si>
    <t>maxOuterHolesRatio</t>
  </si>
  <si>
    <t>Maximum possible percentage of holes that are outside the outline contour</t>
  </si>
  <si>
    <t>maxPlatedHoleDiameterMm</t>
  </si>
  <si>
    <t>The diameter threshold for CommonHoleGroup and Contour GCDs, above which, the GCD property isPlated will be set to false</t>
  </si>
  <si>
    <t>minInternalCutoutAreaMm2</t>
  </si>
  <si>
    <t>The minimum area of a cutout that will be extracted from a Gerber layer during GCD extraction. It does not affect contours defined in the drill file.</t>
  </si>
  <si>
    <t>minInternalHoleDiameterMm</t>
  </si>
  <si>
    <t>The minimum hole diameter that will be extracted from a Gerber layer during GCD extraction. It does not affect holes defined in the drill file.</t>
  </si>
  <si>
    <t>outlineToleranceRatio</t>
  </si>
  <si>
    <t>Maximum possible percentage difference between bounding rectangles of drilling and outline</t>
  </si>
  <si>
    <t>minPowderMetalHoleDiameter</t>
  </si>
  <si>
    <t>minPowderMetalHoleWallThickness</t>
  </si>
  <si>
    <t>drawDirSpoutFactor</t>
  </si>
  <si>
    <t>Spout weight if any spout axis is orthogonal to the draw direction candidate.</t>
  </si>
  <si>
    <t>disableEdgeAnalysis</t>
  </si>
  <si>
    <t>extractLegacySmClosedBends</t>
  </si>
  <si>
    <t>flapBasedRecognitionAngle</t>
  </si>
  <si>
    <t>flaplessBendAngleDegrees</t>
  </si>
  <si>
    <t>Minimum bend angle that is allowed for flapless straight bend</t>
  </si>
  <si>
    <t>flattenBendFlapSize</t>
  </si>
  <si>
    <t>Use latest updated bend flap geometry extraction as of 22.1.1</t>
  </si>
  <si>
    <t>flatteningAreaScalingThresholdMeterSq</t>
  </si>
  <si>
    <t>To improve performance when using  FEA-based flattening, parts with surface area &gt; this threshold will be scaled down prior to flattening then re-scaled.</t>
  </si>
  <si>
    <t>flatteningDirection</t>
  </si>
  <si>
    <t>Average Surface Normal</t>
  </si>
  <si>
    <t>The only valid value is 'Average Surface Normal'</t>
  </si>
  <si>
    <t>flatteningFillHoleMethod</t>
  </si>
  <si>
    <t>No</t>
  </si>
  <si>
    <t>flatteningInitialStrainValue</t>
  </si>
  <si>
    <t>flatteningMaxAllowedPerimeterStretch</t>
  </si>
  <si>
    <t>Used to safeguard against a class of bad FEA-based flattening.  If length of the flattened perimeter is &gt;=  length of the blank's 3D perimeter by a factor of this value or more, discard FEA flattening and fall back to Geometric Unfolding.</t>
  </si>
  <si>
    <t>flatteningSolverType</t>
  </si>
  <si>
    <t>FEA - Plastic and elastic material behaviors considered</t>
  </si>
  <si>
    <t>flatteningSurface</t>
  </si>
  <si>
    <t>Mid-Surface</t>
  </si>
  <si>
    <t>flatteningTimeoutSeconds</t>
  </si>
  <si>
    <t>Timeout for sheet metal flattening.  Use 0 for unlimited timeout.</t>
  </si>
  <si>
    <t>maxHemRecognitionAngle</t>
  </si>
  <si>
    <t>maxPeninsulaWidthMm</t>
  </si>
  <si>
    <t>maxRelatedDistance</t>
  </si>
  <si>
    <t>Maximum distance in mm between most artifacts that may be considered to 'lie near' each other</t>
  </si>
  <si>
    <t>Maximum multiple of part thickness between most artifacts that may be considered to 'lie near' each other</t>
  </si>
  <si>
    <t>maxStraightBendDeformationOverlapRatio</t>
  </si>
  <si>
    <t>maxVerticalFormAngleDegrees</t>
  </si>
  <si>
    <t>Max deviation angle from main face normal for computing height of vertical forms</t>
  </si>
  <si>
    <t>minCarrierStripTabWidth</t>
  </si>
  <si>
    <t>minHemRecognitionAngle</t>
  </si>
  <si>
    <t>minPeninsulaWidthThicknesses</t>
  </si>
  <si>
    <t>overbendingRecognitionAngle</t>
  </si>
  <si>
    <t>pairedFormThreshold</t>
  </si>
  <si>
    <t>relatedBendMaxMm</t>
  </si>
  <si>
    <t>Maximum distance in mm between straight bends that may be considered to 'lie near' each other</t>
  </si>
  <si>
    <t>relatedBendMaxThicknesses</t>
  </si>
  <si>
    <t>Maximum multiple of part thickness between straight bends that may be considered to 'lie near' each other</t>
  </si>
  <si>
    <t>relatedEmbossCoeff</t>
  </si>
  <si>
    <t>relatedEmbossInterceptThickness</t>
  </si>
  <si>
    <t>Multiple of part thickness used as intercept of line that determines the the maximum distance between embosses and other artifacts that may be considered to 'lie near' each other</t>
  </si>
  <si>
    <t>relatedEmbossMaxMm</t>
  </si>
  <si>
    <t>relatedHoleCoeff</t>
  </si>
  <si>
    <t>relatedHoleIntercept</t>
  </si>
  <si>
    <t>relatedHoleMaxMm</t>
  </si>
  <si>
    <t>relatedHoleMaxMmCutoff</t>
  </si>
  <si>
    <t>relatedHoleMaxThicknesses</t>
  </si>
  <si>
    <t>Max proportion of straight bend gaps created by intersecting deformations to total straight bend end-to-end length</t>
  </si>
  <si>
    <t>aPriori Selected</t>
  </si>
  <si>
    <t>Valid values are 'Average Surface Normal' and 'aPriori Selected'</t>
  </si>
  <si>
    <t>maxNumXsections</t>
  </si>
  <si>
    <t>New Value, New Note</t>
  </si>
  <si>
    <t>sheetPlasticGcdAlgorithm</t>
  </si>
  <si>
    <t>UPDATED_2023</t>
  </si>
  <si>
    <t>Possible values 'Legacy' (for use with cost model CMVs of 120 or earlier) or 'Updated-2023' (default as of aP 2023 R1 and for use with cost model CMV 130 or higher)</t>
  </si>
  <si>
    <t>enableMultipleStockTrims</t>
  </si>
  <si>
    <t>For Rectangular, Square, Plate, and Hex stock, create multiple Stock Trims when set to true (default) or a single Stock Trim when set to false.</t>
  </si>
  <si>
    <t>aPriori will not recognize ID polygons with enclosed circle smaller than this diameter</t>
  </si>
  <si>
    <t>maxPocketDepthWidthRatio</t>
  </si>
  <si>
    <t>Maximum allowed ratio between the depth of a pocket and its SER width.  Pocket will not be extracted if this ratio is exceeded.  Set to 0 to disable.</t>
  </si>
  <si>
    <t>maxPolygonFacetLengthRatio</t>
  </si>
  <si>
    <t>aPriori will not recognize polygons if the length of facets vary by more than this ratio</t>
  </si>
  <si>
    <t>slotExtraction2Enabled</t>
  </si>
  <si>
    <t>Enables extraction of half-dovetail and dovetail-A slot geometries</t>
  </si>
  <si>
    <t>If set to false, no Slot GCDs will be extracted.  If set to true, Slot GCDs will be extracted although specific sub-types are controlled by the site variable slotExtraction2Enabled.</t>
  </si>
  <si>
    <t>CMV 100 (23.1.0)</t>
  </si>
  <si>
    <t>CMV 90 (22.1.1)</t>
  </si>
  <si>
    <t>CMV 80 (22.1.0)</t>
  </si>
  <si>
    <t>CMV 130 (23.1.0)</t>
  </si>
  <si>
    <t>CMV 120 (22.1.1)</t>
  </si>
  <si>
    <t>CMV 110 (22.1.0)</t>
  </si>
  <si>
    <t>CMV 90 (21.1.0)</t>
  </si>
  <si>
    <t>CMV 70 (20.1.0)</t>
  </si>
  <si>
    <t>CMV 100 (21.1.2, 21.1.1)</t>
  </si>
  <si>
    <t>CMV 80 (20.1.2, 20.1.1)</t>
  </si>
  <si>
    <t>CMV 150 (21.1.0)</t>
  </si>
  <si>
    <t>CMV 70 (21.1.2, 21.1.1)</t>
  </si>
  <si>
    <t>CMV 60 (21.1.0)</t>
  </si>
  <si>
    <t>CMV 40 (20.1.0)</t>
  </si>
  <si>
    <t>CMV 50 (23.1.0)</t>
  </si>
  <si>
    <t>CMV 40 (22.1.1)</t>
  </si>
  <si>
    <t>CMV 30 (22.1.0)</t>
  </si>
  <si>
    <t>CMV 20 (21.1.2, 1.1.1)</t>
  </si>
  <si>
    <t xml:space="preserve">CMV 10 (21.1.0) </t>
  </si>
  <si>
    <t xml:space="preserve">CMV 5 (20.1.2) </t>
  </si>
  <si>
    <t>CMV 140 (23.1.0)</t>
  </si>
  <si>
    <t>CMV 130 (22.1.1)</t>
  </si>
  <si>
    <t>CMV 120 (22.1.0)</t>
  </si>
  <si>
    <t>CMV 110 (21.1.2, 21.1.1)</t>
  </si>
  <si>
    <t>CMV 100 (21.1.0)</t>
  </si>
  <si>
    <t>CMV 90 (20.1.2, 20.1.1)</t>
  </si>
  <si>
    <t>CMV 80 (20.1.0)</t>
  </si>
  <si>
    <t>-</t>
  </si>
  <si>
    <t>Ignored if enableContactAnalysis is FALSE.</t>
  </si>
  <si>
    <t>Has impact only if a draw direction mapping file has been imported.</t>
  </si>
  <si>
    <t>Has impact only if drawDirectionMappingEnabled is TRUE and a draw direction mapping file has been imported.</t>
  </si>
  <si>
    <t>CMV 70 (21.1.x)</t>
  </si>
  <si>
    <t>CMV 60 (20.1.x)</t>
  </si>
  <si>
    <t>N/A</t>
  </si>
  <si>
    <t>CMV 210 (23.1.0)</t>
  </si>
  <si>
    <t>CMV 200 (22.1.1)</t>
  </si>
  <si>
    <t>CMV 190 (22.1.0)</t>
  </si>
  <si>
    <t>CMV 170 (21.1.0)</t>
  </si>
  <si>
    <t>CMV 160 (20.1.2, 20.1.1)</t>
  </si>
  <si>
    <t>CMV 150 (20.1.0)</t>
  </si>
  <si>
    <t>Has impact only if isCastMachinedExtractionEnabled is TRUE. isCastMachinedExtractionEnabled must be FALSE for CMV 110 and earlier.</t>
  </si>
  <si>
    <t>CMV 30 (21.1.2, 21.1.1)</t>
  </si>
  <si>
    <t>CMV 0 (20.1.0)</t>
  </si>
  <si>
    <t>CMV 10 (20.1.2, 20.1.1)</t>
  </si>
  <si>
    <t>CMV 20 (21.1.0)</t>
  </si>
  <si>
    <t>CMV 40 (22.1.0)</t>
  </si>
  <si>
    <t>CMV 50 (22.1.1)</t>
  </si>
  <si>
    <t>CMV 60 (23.1.0)</t>
  </si>
  <si>
    <t>deprecated</t>
  </si>
  <si>
    <t>CMV 40 (23.1.0)</t>
  </si>
  <si>
    <t>CMV 10 (21.1.2, 21.1.1)</t>
  </si>
  <si>
    <t>CMV 30 (22.1.1)</t>
  </si>
  <si>
    <t>Set to very large value to restore pre-22.1.1 behavior.</t>
  </si>
  <si>
    <t>Has impact only if isFlowAppraisalEnabled is set to TRUE.</t>
  </si>
  <si>
    <t>Deprecated.</t>
  </si>
  <si>
    <t>Depracated.</t>
  </si>
  <si>
    <t>LEGACY</t>
  </si>
  <si>
    <t>CMV 180 (21.1.2, 21.1.1)</t>
  </si>
  <si>
    <t>CMV 190 (23.1.0)</t>
  </si>
  <si>
    <t>CMV 180 (22.1.1)</t>
  </si>
  <si>
    <t>CMV 170 (22.1.0)</t>
  </si>
  <si>
    <t>CMV 160 (21.1.2, 21.1.1)</t>
  </si>
  <si>
    <t>CMV 140 (20.1.2, 20.1.1)</t>
  </si>
  <si>
    <t>CMV 130 (20.1.0)</t>
  </si>
  <si>
    <t>CMV 50 (20.1.2, 20.1.1)</t>
  </si>
  <si>
    <t>CMV 60 (22.1.1, 23.1.0)</t>
  </si>
  <si>
    <t>CMV 40 (21.1.x)</t>
  </si>
  <si>
    <t>CMV 30 (20.1.2, 20.1.1)</t>
  </si>
  <si>
    <t>CMV 50 (22.1.0)</t>
  </si>
  <si>
    <t>CMV 20 (20.1.0)</t>
  </si>
  <si>
    <t>Has impact only if sheetPlasticGcdAlgorithm is set to TRUE.</t>
  </si>
  <si>
    <t>Has impact only if polygonExtractionEnabled set to TRUE.</t>
  </si>
  <si>
    <r>
      <t xml:space="preserve">Values highlighted in </t>
    </r>
    <r>
      <rPr>
        <sz val="11"/>
        <color rgb="FFFF0000"/>
        <rFont val="Calibri"/>
        <family val="2"/>
        <scheme val="minor"/>
      </rPr>
      <t>red</t>
    </r>
    <r>
      <rPr>
        <sz val="11"/>
        <color theme="1"/>
        <rFont val="Calibri"/>
        <family val="2"/>
        <scheme val="minor"/>
      </rPr>
      <t xml:space="preserve"> are </t>
    </r>
    <r>
      <rPr>
        <i/>
        <sz val="11"/>
        <color theme="1"/>
        <rFont val="Calibri"/>
        <family val="2"/>
        <scheme val="minor"/>
      </rPr>
      <t>required</t>
    </r>
    <r>
      <rPr>
        <sz val="11"/>
        <color theme="1"/>
        <rFont val="Calibri"/>
        <family val="2"/>
        <scheme val="minor"/>
      </rPr>
      <t xml:space="preserve"> for cost model compatibility.</t>
    </r>
  </si>
  <si>
    <t xml:space="preserve">The spreadsheet assumes that you want to minimize the cost impact of your upgrade. </t>
  </si>
  <si>
    <t xml:space="preserve">That is, it assumes that you want, as far as possible, to get the same results when you re-cost previously-costed scnearios, and </t>
  </si>
  <si>
    <t>you want extraction behavior to resemble, as far as posslbe, the pre-upgrade extraction behavior.</t>
  </si>
  <si>
    <t>To configure geometry extraction for a given process group, follow these steps:</t>
  </si>
  <si>
    <t>1. Click the tab corresponding to the process group you want to configure. The tab contains a table that lists the process group's site variables.</t>
  </si>
  <si>
    <t>2. Find the column corresponding to the cost model version you are using.</t>
  </si>
  <si>
    <t>Hidden columns detail the nature of the changes between pairs of adjacent cost model versions, indicating where site variables were added, removed, or changed in value.</t>
  </si>
  <si>
    <r>
      <t xml:space="preserve">If the value is highlighted in </t>
    </r>
    <r>
      <rPr>
        <sz val="11"/>
        <color rgb="FFFF0000"/>
        <rFont val="Calibri"/>
        <family val="2"/>
        <scheme val="minor"/>
      </rPr>
      <t>red</t>
    </r>
    <r>
      <rPr>
        <sz val="11"/>
        <color theme="1"/>
        <rFont val="Calibri"/>
        <family val="2"/>
        <scheme val="minor"/>
      </rPr>
      <t xml:space="preserve">, you </t>
    </r>
    <r>
      <rPr>
        <i/>
        <sz val="11"/>
        <color theme="1"/>
        <rFont val="Calibri"/>
        <family val="2"/>
        <scheme val="minor"/>
      </rPr>
      <t>must</t>
    </r>
    <r>
      <rPr>
        <sz val="11"/>
        <color theme="1"/>
        <rFont val="Calibri"/>
        <family val="2"/>
        <scheme val="minor"/>
      </rPr>
      <t xml:space="preserve"> set the site variable to the highlighted value. This value is </t>
    </r>
    <r>
      <rPr>
        <i/>
        <sz val="11"/>
        <color theme="1"/>
        <rFont val="Calibri"/>
        <family val="2"/>
        <scheme val="minor"/>
      </rPr>
      <t>required</t>
    </r>
    <r>
      <rPr>
        <sz val="11"/>
        <color theme="1"/>
        <rFont val="Calibri"/>
        <family val="2"/>
        <scheme val="minor"/>
      </rPr>
      <t xml:space="preserve"> for compatibility with your cost model's logic.</t>
    </r>
  </si>
  <si>
    <t>3. For each site variable, find the value listed in the column for your cost model version. This value minimizes impact compared to the release in which the cost model was introduced.</t>
  </si>
  <si>
    <t>Value has changed in the latest release.</t>
  </si>
  <si>
    <t>Set to 0 to disable ratio check.</t>
  </si>
  <si>
    <t>See the README tab for more information.</t>
  </si>
  <si>
    <t xml:space="preserve"> </t>
  </si>
  <si>
    <r>
      <t xml:space="preserve">For </t>
    </r>
    <r>
      <rPr>
        <sz val="11"/>
        <color rgb="FFFFC000"/>
        <rFont val="Calibri"/>
        <family val="2"/>
        <scheme val="minor"/>
      </rPr>
      <t>orange</t>
    </r>
    <r>
      <rPr>
        <sz val="11"/>
        <color theme="1"/>
        <rFont val="Calibri"/>
        <family val="2"/>
        <scheme val="minor"/>
      </rPr>
      <t xml:space="preserve"> site variables, you can use the latest value or you can maintain the behavior of a prior release by using the value in a column corresponding to a prior cost model version.</t>
    </r>
  </si>
  <si>
    <t>CMV 220 (23.1.0)</t>
  </si>
  <si>
    <t>Delta from CMV 210 to CMV 220</t>
  </si>
  <si>
    <t>CMV 210 (22.1.1)</t>
  </si>
  <si>
    <t>CMV 180 (21.1.0)</t>
  </si>
  <si>
    <t>CMV 170 (20.1.2, 20.1.1)</t>
  </si>
  <si>
    <t>CMV 160 (20.1.0)</t>
  </si>
  <si>
    <t>For CMV 210 and earlier, this has no cost impact; it affects extraction time and displayed GCDs only.</t>
  </si>
  <si>
    <t>CMV 200 (22.1.0)</t>
  </si>
  <si>
    <t>CMV 190 (21.1.2, 21.1.1)</t>
  </si>
  <si>
    <t>CMV 170 (23.1.0)</t>
  </si>
  <si>
    <t>CMV 160 (22.1.1)</t>
  </si>
  <si>
    <t>CMV 150 (22.1.0)</t>
  </si>
  <si>
    <t>CMV 140 (21.1.2, 21.1.1)</t>
  </si>
  <si>
    <t>CMV 130 (21.1.0)</t>
  </si>
  <si>
    <t>CMV 120 (20.1.2, 20.1.1)</t>
  </si>
  <si>
    <t xml:space="preserve">CMV 110 (20.1.0) </t>
  </si>
  <si>
    <t>Delta from CMV 260 to CMV 270</t>
  </si>
  <si>
    <t>Delta from CMV 250 to CMV 260</t>
  </si>
  <si>
    <t>Delta from CMV 240 to CMV 250</t>
  </si>
  <si>
    <t>Delta from CMV 230 to CMV 240</t>
  </si>
  <si>
    <t>Delta from CMV 220 to CMV 230</t>
  </si>
  <si>
    <t>CMV 270 (23.1.0)</t>
  </si>
  <si>
    <t>CMV 260 (22.1.1)</t>
  </si>
  <si>
    <t>CMV 250 (22.1.0)</t>
  </si>
  <si>
    <t>CMV 240 (21.1.2, 21.1.1)</t>
  </si>
  <si>
    <t>CMV 230 (21.1.0)</t>
  </si>
  <si>
    <t>CMV 220 (20.1.2, 20.1.1)</t>
  </si>
  <si>
    <t>CMV 210 (20.1.0)</t>
  </si>
  <si>
    <t>CMV 20 (23.1.0, 22.1.1)</t>
  </si>
  <si>
    <t>CMV 10 (22.1.0)</t>
  </si>
  <si>
    <t>CMV 0 (21.1.x)</t>
  </si>
  <si>
    <t>CMV 0 (21.1.0)</t>
  </si>
  <si>
    <t xml:space="preserve">CMV 20 (22.1.0) </t>
  </si>
  <si>
    <t>CMV 100 (21.1.x)</t>
  </si>
  <si>
    <t>CMV 90 (20.1.x)</t>
  </si>
  <si>
    <t>CMV 120 (21.1.x)</t>
  </si>
  <si>
    <t xml:space="preserve">CMV 150 (23.1.0) </t>
  </si>
  <si>
    <t xml:space="preserve">CMV 140 (22.1.1) </t>
  </si>
  <si>
    <t>CMV 130 (22.1.0)</t>
  </si>
  <si>
    <t>CMV 100 (20.1.0)</t>
  </si>
  <si>
    <t>CMV 110 (20.1.2, 20.1.1)</t>
  </si>
  <si>
    <t>CMV 250 (23.1.0)</t>
  </si>
  <si>
    <t>CMV 240 (22.1.1)</t>
  </si>
  <si>
    <t>CMV 230 (22.1.0)</t>
  </si>
  <si>
    <t>CMV 220 (21.1.2, 21.1.1)</t>
  </si>
  <si>
    <t xml:space="preserve">CMV 200 (20.1.2, 20.1.1) </t>
  </si>
  <si>
    <t xml:space="preserve">CMV 210 (21.1.0) </t>
  </si>
  <si>
    <t>CMV 190 (20.1.0)</t>
  </si>
  <si>
    <t xml:space="preserve">CMV 90 (22.1.1) </t>
  </si>
  <si>
    <t xml:space="preserve">CMV 60 (21.1.0) </t>
  </si>
  <si>
    <t xml:space="preserve">CMV 50 (20.1.2, 20.1.1) </t>
  </si>
  <si>
    <t>CMV 20 (23.1.0)</t>
  </si>
  <si>
    <t>CMV 10 (22.1.1)</t>
  </si>
  <si>
    <t>CMV 0 (22.1.0)</t>
  </si>
  <si>
    <t>CMV 90 (23.1.0, 22.1.1)</t>
  </si>
  <si>
    <t>CMV 60 (20.1.2, 20.1.1)</t>
  </si>
  <si>
    <t xml:space="preserve">CMV 50 (20.1.0) </t>
  </si>
  <si>
    <t>CMV 110 (21.1.x)</t>
  </si>
  <si>
    <t>CMV 100 (20.1.2, 20.1.1)</t>
  </si>
  <si>
    <t xml:space="preserve">CMV 90 (20.1.0) </t>
  </si>
  <si>
    <t xml:space="preserve">CMV 100 (21.1.x) </t>
  </si>
  <si>
    <t>CMV 100 (23.1.x)</t>
  </si>
  <si>
    <t>CMV 140 (23.1.1)</t>
  </si>
  <si>
    <t>CMV 200 (23.1.1)</t>
  </si>
  <si>
    <t>CMV 110 (23.1.1)</t>
  </si>
  <si>
    <t>CMV 60 (23.1.1)</t>
  </si>
  <si>
    <t xml:space="preserve">CMV 0 (20.1.0, 20.1.1) </t>
  </si>
  <si>
    <t>CMV 220 (23.1.1)</t>
  </si>
  <si>
    <t>CMV 150 (23.1.1)</t>
  </si>
  <si>
    <t>Delat from CMV 60 to CMV 70</t>
  </si>
  <si>
    <t>CMV 70 (23.1.1)</t>
  </si>
  <si>
    <t>Delta from CMV 270 to CMV 280</t>
  </si>
  <si>
    <t>CMV 280 (23.1.1)</t>
  </si>
  <si>
    <t>CMV 30 (23.1.1)</t>
  </si>
  <si>
    <t>CMV 230 (23.1.1)</t>
  </si>
  <si>
    <t>CMV 50 (23.1.1)</t>
  </si>
  <si>
    <t xml:space="preserve">CMV 160 (23.1.1) </t>
  </si>
  <si>
    <t>CMV 260 (23.1.1)</t>
  </si>
  <si>
    <t>Delta from CMV 100 to CMV 100</t>
  </si>
  <si>
    <t>CMV 100 (23.1.1)</t>
  </si>
  <si>
    <t>This spreadsheet tells you how to configure geometry extraction when you upgrade to Release 23.1.1 but use a cost model version that was introduced in a prior release.</t>
  </si>
  <si>
    <r>
      <t xml:space="preserve">A separate spreadsheet file, </t>
    </r>
    <r>
      <rPr>
        <b/>
        <sz val="11"/>
        <color theme="1"/>
        <rFont val="Calibri"/>
        <family val="2"/>
        <scheme val="minor"/>
      </rPr>
      <t>site-variables-best-results-23.1.1.xlsx</t>
    </r>
    <r>
      <rPr>
        <sz val="11"/>
        <color theme="1"/>
        <rFont val="Calibri"/>
        <family val="2"/>
        <scheme val="minor"/>
      </rPr>
      <t>,  tells you how to configure geometry extraction assuming that you want to take advantage of all the latest geometry improvements that are compatible with your cost model version.</t>
    </r>
  </si>
  <si>
    <t>aPriori Release 23.1.1 Site Variable Settings for Minimal Cost Impact with Prior Cost Models</t>
  </si>
  <si>
    <t>23.1.1   Notes</t>
  </si>
  <si>
    <t>23.1.1 Notes</t>
  </si>
  <si>
    <t>CMV 170 (23.1.1)</t>
  </si>
  <si>
    <r>
      <t xml:space="preserve">Site variables highlighted in </t>
    </r>
    <r>
      <rPr>
        <sz val="11"/>
        <color theme="7"/>
        <rFont val="Calibri"/>
        <family val="2"/>
        <scheme val="minor"/>
      </rPr>
      <t>orange</t>
    </r>
    <r>
      <rPr>
        <sz val="11"/>
        <color theme="1"/>
        <rFont val="Calibri"/>
        <family val="2"/>
        <scheme val="minor"/>
      </rPr>
      <t xml:space="preserve"> either have changed in value in the latest release or have been introduced in the latest release.</t>
    </r>
  </si>
  <si>
    <t>Deprecated</t>
  </si>
  <si>
    <t>Deprecated for geometry extraction, but used in the cost model by CMV140 and earlier.</t>
  </si>
  <si>
    <t>Deprecated for geometry extraction, but used in the cost model by CMV 60 and earlier.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</si>
</sst>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1"/>
      <color theme="1"/>
      <name val="Calibri"/>
      <family val="2"/>
      <scheme val="minor"/>
    </font>
    <font>
      <b/>
      <sz val="11"/>
      <color theme="0"/>
      <name val="Calibri"/>
      <family val="2"/>
      <scheme val="minor"/>
    </font>
    <font>
      <sz val="11"/>
      <name val="Calibri"/>
      <family val="2"/>
      <scheme val="minor"/>
    </font>
    <font>
      <sz val="8"/>
      <name val="Calibri"/>
      <family val="2"/>
      <scheme val="minor"/>
    </font>
    <font>
      <sz val="11"/>
      <color rgb="FFFF0000"/>
      <name val="Calibri"/>
      <family val="2"/>
      <scheme val="minor"/>
    </font>
    <font>
      <i/>
      <sz val="11"/>
      <color theme="1"/>
      <name val="Calibri"/>
      <family val="2"/>
      <scheme val="minor"/>
    </font>
    <font>
      <sz val="11"/>
      <color rgb="FFFFC000"/>
      <name val="Calibri"/>
      <family val="2"/>
      <scheme val="minor"/>
    </font>
    <font>
      <b/>
      <sz val="11"/>
      <color theme="1"/>
      <name val="Calibri"/>
      <family val="2"/>
      <scheme val="minor"/>
    </font>
    <font>
      <b/>
      <sz val="14"/>
      <color theme="1"/>
      <name val="Calibri"/>
      <family val="2"/>
      <scheme val="minor"/>
    </font>
    <font>
      <b/>
      <sz val="12"/>
      <color theme="1"/>
      <name val="Calibri"/>
      <family val="2"/>
      <scheme val="minor"/>
    </font>
    <font>
      <sz val="11"/>
      <color theme="7"/>
      <name val="Calibri"/>
      <family val="2"/>
      <scheme val="minor"/>
    </font>
  </fonts>
  <fills count="5">
    <fill>
      <patternFill patternType="none"/>
    </fill>
    <fill>
      <patternFill patternType="gray125"/>
    </fill>
    <fill>
      <patternFill patternType="solid">
        <fgColor rgb="FFFFFFCC"/>
      </patternFill>
    </fill>
    <fill>
      <patternFill patternType="solid">
        <fgColor theme="1" tint="0.499984740745262"/>
        <bgColor indexed="64"/>
      </patternFill>
    </fill>
    <fill>
      <patternFill patternType="solid">
        <fgColor rgb="FFFF0000"/>
        <bgColor indexed="64"/>
      </patternFill>
    </fill>
  </fills>
  <borders count="21">
    <border>
      <left/>
      <right/>
      <top/>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bottom/>
      <diagonal/>
    </border>
    <border>
      <left style="medium">
        <color indexed="64"/>
      </left>
      <right/>
      <top/>
      <bottom/>
      <diagonal/>
    </border>
    <border>
      <left/>
      <right style="medium">
        <color indexed="64"/>
      </right>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s>
  <cellStyleXfs count="2">
    <xf numFmtId="0" fontId="0" fillId="0" borderId="0"/>
    <xf numFmtId="0" fontId="1" fillId="2" borderId="1" applyNumberFormat="0" applyFont="0" applyAlignment="0" applyProtection="0"/>
  </cellStyleXfs>
  <cellXfs count="43">
    <xf numFmtId="0" fontId="0" fillId="0" borderId="0" xfId="0"/>
    <xf numFmtId="0" fontId="0" fillId="0" borderId="0" xfId="0" applyAlignment="1">
      <alignment wrapText="1"/>
    </xf>
    <xf numFmtId="0" fontId="2" fillId="3" borderId="2" xfId="0" applyFont="1" applyFill="1" applyBorder="1" applyAlignment="1">
      <alignment wrapText="1"/>
    </xf>
    <xf numFmtId="0" fontId="2" fillId="3" borderId="2" xfId="0" applyFont="1" applyFill="1" applyBorder="1" applyAlignment="1">
      <alignment horizontal="left" wrapText="1"/>
    </xf>
    <xf numFmtId="0" fontId="2" fillId="3" borderId="2" xfId="0" applyFont="1" applyFill="1" applyBorder="1" applyAlignment="1">
      <alignment horizontal="right" wrapText="1"/>
    </xf>
    <xf numFmtId="0" fontId="0" fillId="0" borderId="0" xfId="0" applyAlignment="1">
      <alignment horizontal="right"/>
    </xf>
    <xf numFmtId="0" fontId="3" fillId="0" borderId="0" xfId="0" applyFont="1" applyAlignment="1">
      <alignment horizontal="right"/>
    </xf>
    <xf numFmtId="0" fontId="0" fillId="0" borderId="0" xfId="0" applyAlignment="1">
      <alignment horizontal="center"/>
    </xf>
    <xf numFmtId="0" fontId="2" fillId="3" borderId="2" xfId="0" applyFont="1" applyFill="1" applyBorder="1" applyAlignment="1">
      <alignment horizontal="center" wrapText="1"/>
    </xf>
    <xf numFmtId="0" fontId="2" fillId="3" borderId="3" xfId="0" applyFont="1" applyFill="1" applyBorder="1" applyAlignment="1">
      <alignment wrapText="1"/>
    </xf>
    <xf numFmtId="0" fontId="0" fillId="0" borderId="4" xfId="0" applyBorder="1"/>
    <xf numFmtId="0" fontId="0" fillId="0" borderId="5" xfId="0" applyBorder="1" applyAlignment="1">
      <alignment horizontal="center"/>
    </xf>
    <xf numFmtId="0" fontId="0" fillId="0" borderId="6" xfId="0" applyBorder="1" applyAlignment="1">
      <alignment horizontal="center"/>
    </xf>
    <xf numFmtId="0" fontId="2" fillId="3" borderId="8" xfId="0" applyFont="1" applyFill="1" applyBorder="1" applyAlignment="1">
      <alignment horizontal="center" wrapText="1"/>
    </xf>
    <xf numFmtId="0" fontId="0" fillId="0" borderId="7" xfId="0" applyBorder="1"/>
    <xf numFmtId="0" fontId="0" fillId="0" borderId="7" xfId="0" applyBorder="1" applyAlignment="1">
      <alignment horizontal="center"/>
    </xf>
    <xf numFmtId="0" fontId="0" fillId="0" borderId="9" xfId="0" applyBorder="1" applyAlignment="1">
      <alignment horizontal="center"/>
    </xf>
    <xf numFmtId="0" fontId="0" fillId="0" borderId="10" xfId="0" applyBorder="1" applyAlignment="1">
      <alignment horizontal="center"/>
    </xf>
    <xf numFmtId="0" fontId="2" fillId="3" borderId="11" xfId="0" applyFont="1" applyFill="1" applyBorder="1" applyAlignment="1">
      <alignment wrapText="1"/>
    </xf>
    <xf numFmtId="0" fontId="2" fillId="3" borderId="12" xfId="0" applyFont="1" applyFill="1" applyBorder="1" applyAlignment="1">
      <alignment wrapText="1"/>
    </xf>
    <xf numFmtId="0" fontId="2" fillId="3" borderId="13" xfId="0" applyFont="1" applyFill="1" applyBorder="1" applyAlignment="1">
      <alignment horizontal="center" wrapText="1"/>
    </xf>
    <xf numFmtId="0" fontId="2" fillId="3" borderId="14" xfId="0" applyFont="1" applyFill="1" applyBorder="1" applyAlignment="1">
      <alignment horizontal="center" wrapText="1"/>
    </xf>
    <xf numFmtId="0" fontId="0" fillId="0" borderId="15" xfId="0" applyBorder="1" applyAlignment="1">
      <alignment wrapText="1"/>
    </xf>
    <xf numFmtId="0" fontId="0" fillId="0" borderId="5" xfId="0" applyBorder="1"/>
    <xf numFmtId="0" fontId="0" fillId="0" borderId="16" xfId="0" applyBorder="1"/>
    <xf numFmtId="0" fontId="0" fillId="0" borderId="17" xfId="0" applyBorder="1"/>
    <xf numFmtId="0" fontId="0" fillId="0" borderId="18" xfId="0" applyBorder="1"/>
    <xf numFmtId="0" fontId="0" fillId="0" borderId="19" xfId="0" applyBorder="1" applyAlignment="1">
      <alignment horizontal="center"/>
    </xf>
    <xf numFmtId="0" fontId="0" fillId="0" borderId="20" xfId="0" applyBorder="1" applyAlignment="1">
      <alignment horizontal="center"/>
    </xf>
    <xf numFmtId="0" fontId="0" fillId="0" borderId="18" xfId="0" applyBorder="1" applyAlignment="1">
      <alignment horizontal="center"/>
    </xf>
    <xf numFmtId="0" fontId="0" fillId="0" borderId="1" xfId="1" applyFont="1" applyFill="1"/>
    <xf numFmtId="3" fontId="0" fillId="0" borderId="0" xfId="0" applyNumberFormat="1"/>
    <xf numFmtId="0" fontId="0" fillId="4" borderId="9" xfId="0" applyFill="1" applyBorder="1" applyAlignment="1">
      <alignment horizontal="center"/>
    </xf>
    <xf numFmtId="0" fontId="0" fillId="4" borderId="10" xfId="0" applyFill="1" applyBorder="1" applyAlignment="1">
      <alignment horizontal="center"/>
    </xf>
    <xf numFmtId="0" fontId="0" fillId="4" borderId="7" xfId="0" applyFill="1" applyBorder="1" applyAlignment="1">
      <alignment horizontal="center"/>
    </xf>
    <xf numFmtId="49" fontId="0" fillId="0" borderId="10" xfId="0" quotePrefix="1" applyNumberFormat="1" applyBorder="1" applyAlignment="1">
      <alignment horizontal="center"/>
    </xf>
    <xf numFmtId="3" fontId="0" fillId="0" borderId="9" xfId="0" applyNumberFormat="1" applyBorder="1" applyAlignment="1">
      <alignment horizontal="center"/>
    </xf>
    <xf numFmtId="0" fontId="0" fillId="0" borderId="0" xfId="0" applyAlignment="1">
      <alignment vertical="center"/>
    </xf>
    <xf numFmtId="0" fontId="0" fillId="0" borderId="0" xfId="0" applyAlignment="1">
      <alignment horizontal="left" indent="1"/>
    </xf>
    <xf numFmtId="0" fontId="8" fillId="0" borderId="0" xfId="0" applyFont="1"/>
    <xf numFmtId="0" fontId="9" fillId="0" borderId="0" xfId="0" applyFont="1"/>
    <xf numFmtId="0" fontId="10" fillId="0" borderId="0" xfId="0" applyFont="1"/>
    <xf numFmtId="0" fontId="2" fillId="3" borderId="10" xfId="0" applyFont="1" applyFill="1" applyBorder="1" applyAlignment="1">
      <alignment horizontal="center" wrapText="1"/>
    </xf>
  </cellXfs>
  <cellStyles count="2">
    <cellStyle name="Normal" xfId="0" builtinId="0"/>
    <cellStyle name="Note" xfId="1" builtin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8DD06C-1E88-477B-B24C-D4B0DC0590DD}">
  <sheetPr codeName="Sheet2"/>
  <dimension ref="A1:AE34"/>
  <sheetViews>
    <sheetView zoomScale="121" workbookViewId="0">
      <selection activeCell="S2" sqref="S2"/>
    </sheetView>
  </sheetViews>
  <sheetFormatPr defaultRowHeight="14.4" x14ac:dyDescent="0.3"/>
  <cols>
    <col min="2" max="2" width="22.88671875" customWidth="1"/>
    <col min="3" max="4" width="10.5546875" style="5" customWidth="1"/>
    <col min="5" max="5" width="10.5546875" style="6" customWidth="1"/>
    <col min="6" max="10" width="10.5546875" style="5" customWidth="1"/>
    <col min="11" max="11" width="10.5546875" customWidth="1"/>
    <col min="13" max="14" width="9.109375" customWidth="1"/>
    <col min="15" max="15" width="12.33203125" customWidth="1"/>
    <col min="16" max="16" width="10.6640625" customWidth="1"/>
    <col min="17" max="17" width="12.33203125" customWidth="1"/>
    <col min="18" max="18" width="9.109375" customWidth="1"/>
    <col min="19" max="19" width="12.33203125" customWidth="1"/>
    <col min="20" max="20" width="9.109375" customWidth="1"/>
    <col min="21" max="21" width="12.33203125" customWidth="1"/>
    <col min="22" max="22" width="9.109375" customWidth="1"/>
    <col min="23" max="23" width="12.33203125" customWidth="1"/>
    <col min="24" max="24" width="9.109375" customWidth="1"/>
    <col min="25" max="25" width="12.33203125" customWidth="1"/>
    <col min="26" max="26" width="9.109375" customWidth="1"/>
    <col min="27" max="27" width="13.109375" customWidth="1"/>
    <col min="28" max="28" width="9.109375" customWidth="1"/>
    <col min="29" max="29" width="12.33203125" customWidth="1"/>
    <col min="30" max="30" width="9.109375" customWidth="1"/>
    <col min="31" max="31" width="3.44140625" customWidth="1"/>
  </cols>
  <sheetData>
    <row r="1" spans="1:31" ht="28.8" x14ac:dyDescent="0.3">
      <c r="A1" t="s">
        <v>0</v>
      </c>
      <c r="B1" t="s">
        <v>1</v>
      </c>
      <c r="C1" s="4" t="s">
        <v>2</v>
      </c>
      <c r="D1" s="4" t="s">
        <v>3</v>
      </c>
      <c r="E1" s="4" t="s">
        <v>4</v>
      </c>
      <c r="F1" s="4" t="s">
        <v>5</v>
      </c>
      <c r="G1" s="4" t="s">
        <v>6</v>
      </c>
      <c r="H1" s="4" t="s">
        <v>7</v>
      </c>
      <c r="I1" s="4" t="s">
        <v>8</v>
      </c>
      <c r="J1" s="4" t="s">
        <v>9</v>
      </c>
      <c r="K1" s="3" t="s">
        <v>10</v>
      </c>
      <c r="M1" s="8" t="s">
        <v>11</v>
      </c>
      <c r="N1" s="8" t="s">
        <v>12</v>
      </c>
      <c r="O1" s="8" t="s">
        <v>13</v>
      </c>
      <c r="P1" s="8" t="s">
        <v>14</v>
      </c>
      <c r="Q1" s="8" t="s">
        <v>13</v>
      </c>
      <c r="R1" s="8" t="s">
        <v>15</v>
      </c>
      <c r="S1" s="8" t="s">
        <v>13</v>
      </c>
      <c r="T1" s="8" t="s">
        <v>16</v>
      </c>
      <c r="U1" s="8" t="s">
        <v>13</v>
      </c>
      <c r="V1" s="8" t="s">
        <v>17</v>
      </c>
      <c r="W1" s="8" t="s">
        <v>13</v>
      </c>
      <c r="X1" s="8" t="s">
        <v>18</v>
      </c>
      <c r="Y1" s="8" t="s">
        <v>13</v>
      </c>
      <c r="Z1" s="8" t="s">
        <v>19</v>
      </c>
      <c r="AA1" s="8" t="s">
        <v>13</v>
      </c>
      <c r="AB1" s="8" t="s">
        <v>20</v>
      </c>
      <c r="AC1" s="8" t="s">
        <v>13</v>
      </c>
      <c r="AD1" s="8" t="s">
        <v>21</v>
      </c>
      <c r="AE1" s="8"/>
    </row>
    <row r="2" spans="1:31" ht="43.2" x14ac:dyDescent="0.3">
      <c r="A2">
        <v>1</v>
      </c>
      <c r="B2" t="s">
        <v>22</v>
      </c>
      <c r="C2" s="5">
        <v>100</v>
      </c>
      <c r="D2" s="5">
        <v>90</v>
      </c>
      <c r="E2" s="6">
        <v>80</v>
      </c>
      <c r="F2" s="5">
        <v>70</v>
      </c>
      <c r="G2" s="5">
        <v>70</v>
      </c>
      <c r="H2" s="5">
        <v>70</v>
      </c>
      <c r="I2" s="5">
        <v>60</v>
      </c>
      <c r="J2" s="5">
        <v>60</v>
      </c>
      <c r="K2" s="5">
        <v>60</v>
      </c>
      <c r="M2" s="8" t="str">
        <f t="shared" ref="M2:M33" si="0">M1</f>
        <v>Total Deltas</v>
      </c>
      <c r="N2" s="8" t="str">
        <f t="shared" ref="N2:N33" si="1">_xlfn.CONCAT("CMV ",C2, " (23.1.0) Value")</f>
        <v>CMV 100 (23.1.0) Value</v>
      </c>
      <c r="O2" s="8" t="str">
        <f t="shared" ref="O2:O33" si="2">IF(C2=D2,"Same CMV",_xlfn.CONCAT("Delta from CMV ",D2, " to CMV ", C2))</f>
        <v>Delta from CMV 90 to CMV 100</v>
      </c>
      <c r="P2" s="8" t="str">
        <f t="shared" ref="P2:P33" si="3">_xlfn.CONCAT("CMV ",D2, " (22.1.1) Value")</f>
        <v>CMV 90 (22.1.1) Value</v>
      </c>
      <c r="Q2" s="8" t="str">
        <f t="shared" ref="Q2:Q33" si="4">IF(D2=E2,"Same CMV",_xlfn.CONCAT("Delta from CMV ",E2, " to CMV ", D2))</f>
        <v>Delta from CMV 80 to CMV 90</v>
      </c>
      <c r="R2" s="8" t="str">
        <f t="shared" ref="R2:R33" si="5">_xlfn.CONCAT("CMV ",E2, " (22.1.0) Value")</f>
        <v>CMV 80 (22.1.0) Value</v>
      </c>
      <c r="S2" s="8" t="str">
        <f t="shared" ref="S2:S33" si="6">IF(E2=F2,"Same CMV",_xlfn.CONCAT("Delta from CMV ",F2, " to CMV ", E2))</f>
        <v>Delta from CMV 70 to CMV 80</v>
      </c>
      <c r="T2" s="8" t="str">
        <f t="shared" ref="T2:T33" si="7">_xlfn.CONCAT("CMV ",F2, " (21.1.2) Value")</f>
        <v>CMV 70 (21.1.2) Value</v>
      </c>
      <c r="U2" s="8" t="str">
        <f t="shared" ref="U2:U33" si="8">IF(F2=G2,"Same CMV",_xlfn.CONCAT("Delta from CMV ",G2, " to CMV ", F2))</f>
        <v>Same CMV</v>
      </c>
      <c r="V2" s="8" t="str">
        <f t="shared" ref="V2:V33" si="9">_xlfn.CONCAT("CMV ",G2, " (21.1.1) Value")</f>
        <v>CMV 70 (21.1.1) Value</v>
      </c>
      <c r="W2" s="8" t="str">
        <f t="shared" ref="W2:W33" si="10">IF(G2=H2,"Same CMV",_xlfn.CONCAT("Delta from CMV ",H2, " to CMV ", G2))</f>
        <v>Same CMV</v>
      </c>
      <c r="X2" s="8" t="str">
        <f t="shared" ref="X2:X33" si="11">_xlfn.CONCAT("CMV ",H2, " (21.1.0) Value")</f>
        <v>CMV 70 (21.1.0) Value</v>
      </c>
      <c r="Y2" s="8" t="str">
        <f t="shared" ref="Y2:Y33" si="12">IF(H2=I2,"Same CMV",_xlfn.CONCAT("Delta from CMV ",I2, " to CMV ", H2))</f>
        <v>Delta from CMV 60 to CMV 70</v>
      </c>
      <c r="Z2" s="8" t="str">
        <f t="shared" ref="Z2:Z33" si="13">_xlfn.CONCAT("CMV ",I2, " (20.1.2) Value")</f>
        <v>CMV 60 (20.1.2) Value</v>
      </c>
      <c r="AA2" s="8" t="str">
        <f t="shared" ref="AA2:AA33" si="14">IF(I2=J2,"Same CMV",_xlfn.CONCAT("Delta from CMV ",J2, " to CMV ", I2))</f>
        <v>Same CMV</v>
      </c>
      <c r="AB2" s="8" t="str">
        <f t="shared" ref="AB2:AB33" si="15">_xlfn.CONCAT("CMV ",J2, " (20.1.1) Value")</f>
        <v>CMV 60 (20.1.1) Value</v>
      </c>
      <c r="AC2" s="8" t="str">
        <f t="shared" ref="AC2:AC33" si="16">IF(J2=K2,"Same CMV",_xlfn.CONCAT("Delta from CMV ",K2, " to CMV ", J2))</f>
        <v>Same CMV</v>
      </c>
      <c r="AD2" s="8" t="str">
        <f t="shared" ref="AD2:AD33" si="17">_xlfn.CONCAT("CMV ",K2, " (20.1.0) Value")</f>
        <v>CMV 60 (20.1.0) Value</v>
      </c>
      <c r="AE2" s="8"/>
    </row>
    <row r="3" spans="1:31" ht="43.2" x14ac:dyDescent="0.3">
      <c r="A3">
        <v>2</v>
      </c>
      <c r="B3" t="s">
        <v>23</v>
      </c>
      <c r="C3" s="5">
        <v>130</v>
      </c>
      <c r="D3" s="5">
        <v>120</v>
      </c>
      <c r="E3" s="6">
        <v>110</v>
      </c>
      <c r="F3" s="5">
        <v>100</v>
      </c>
      <c r="G3" s="5">
        <v>100</v>
      </c>
      <c r="H3" s="5">
        <v>90</v>
      </c>
      <c r="I3" s="5">
        <v>80</v>
      </c>
      <c r="J3" s="5">
        <v>80</v>
      </c>
      <c r="K3" s="5">
        <v>70</v>
      </c>
      <c r="M3" s="8" t="str">
        <f t="shared" si="0"/>
        <v>Total Deltas</v>
      </c>
      <c r="N3" s="8" t="str">
        <f t="shared" si="1"/>
        <v>CMV 130 (23.1.0) Value</v>
      </c>
      <c r="O3" s="8" t="str">
        <f t="shared" si="2"/>
        <v>Delta from CMV 120 to CMV 130</v>
      </c>
      <c r="P3" s="8" t="str">
        <f t="shared" si="3"/>
        <v>CMV 120 (22.1.1) Value</v>
      </c>
      <c r="Q3" s="8" t="str">
        <f t="shared" si="4"/>
        <v>Delta from CMV 110 to CMV 120</v>
      </c>
      <c r="R3" s="8" t="str">
        <f t="shared" si="5"/>
        <v>CMV 110 (22.1.0) Value</v>
      </c>
      <c r="S3" s="8" t="str">
        <f t="shared" si="6"/>
        <v>Delta from CMV 100 to CMV 110</v>
      </c>
      <c r="T3" s="8" t="str">
        <f t="shared" si="7"/>
        <v>CMV 100 (21.1.2) Value</v>
      </c>
      <c r="U3" s="8" t="str">
        <f t="shared" si="8"/>
        <v>Same CMV</v>
      </c>
      <c r="V3" s="8" t="str">
        <f t="shared" si="9"/>
        <v>CMV 100 (21.1.1) Value</v>
      </c>
      <c r="W3" s="8" t="str">
        <f t="shared" si="10"/>
        <v>Delta from CMV 90 to CMV 100</v>
      </c>
      <c r="X3" s="8" t="str">
        <f t="shared" si="11"/>
        <v>CMV 90 (21.1.0) Value</v>
      </c>
      <c r="Y3" s="8" t="str">
        <f t="shared" si="12"/>
        <v>Delta from CMV 80 to CMV 90</v>
      </c>
      <c r="Z3" s="8" t="str">
        <f t="shared" si="13"/>
        <v>CMV 80 (20.1.2) Value</v>
      </c>
      <c r="AA3" s="8" t="str">
        <f t="shared" si="14"/>
        <v>Same CMV</v>
      </c>
      <c r="AB3" s="8" t="str">
        <f t="shared" si="15"/>
        <v>CMV 80 (20.1.1) Value</v>
      </c>
      <c r="AC3" s="8" t="str">
        <f t="shared" si="16"/>
        <v>Delta from CMV 70 to CMV 80</v>
      </c>
      <c r="AD3" s="8" t="str">
        <f t="shared" si="17"/>
        <v>CMV 70 (20.1.0) Value</v>
      </c>
      <c r="AE3" s="8"/>
    </row>
    <row r="4" spans="1:31" ht="43.2" x14ac:dyDescent="0.3">
      <c r="A4">
        <v>3</v>
      </c>
      <c r="B4" t="s">
        <v>24</v>
      </c>
      <c r="C4" s="5">
        <v>190</v>
      </c>
      <c r="D4" s="5">
        <v>180</v>
      </c>
      <c r="E4" s="6">
        <v>170</v>
      </c>
      <c r="F4" s="5">
        <v>160</v>
      </c>
      <c r="G4" s="5">
        <v>160</v>
      </c>
      <c r="H4" s="5">
        <v>150</v>
      </c>
      <c r="I4" s="5">
        <v>140</v>
      </c>
      <c r="J4" s="5">
        <v>140</v>
      </c>
      <c r="K4" s="5">
        <v>130</v>
      </c>
      <c r="M4" s="8" t="str">
        <f t="shared" si="0"/>
        <v>Total Deltas</v>
      </c>
      <c r="N4" s="8" t="str">
        <f t="shared" si="1"/>
        <v>CMV 190 (23.1.0) Value</v>
      </c>
      <c r="O4" s="8" t="str">
        <f t="shared" si="2"/>
        <v>Delta from CMV 180 to CMV 190</v>
      </c>
      <c r="P4" s="8" t="str">
        <f t="shared" si="3"/>
        <v>CMV 180 (22.1.1) Value</v>
      </c>
      <c r="Q4" s="8" t="str">
        <f t="shared" si="4"/>
        <v>Delta from CMV 170 to CMV 180</v>
      </c>
      <c r="R4" s="8" t="str">
        <f t="shared" si="5"/>
        <v>CMV 170 (22.1.0) Value</v>
      </c>
      <c r="S4" s="8" t="str">
        <f t="shared" si="6"/>
        <v>Delta from CMV 160 to CMV 170</v>
      </c>
      <c r="T4" s="8" t="str">
        <f t="shared" si="7"/>
        <v>CMV 160 (21.1.2) Value</v>
      </c>
      <c r="U4" s="8" t="str">
        <f t="shared" si="8"/>
        <v>Same CMV</v>
      </c>
      <c r="V4" s="8" t="str">
        <f t="shared" si="9"/>
        <v>CMV 160 (21.1.1) Value</v>
      </c>
      <c r="W4" s="8" t="str">
        <f t="shared" si="10"/>
        <v>Delta from CMV 150 to CMV 160</v>
      </c>
      <c r="X4" s="8" t="str">
        <f t="shared" si="11"/>
        <v>CMV 150 (21.1.0) Value</v>
      </c>
      <c r="Y4" s="8" t="str">
        <f t="shared" si="12"/>
        <v>Delta from CMV 140 to CMV 150</v>
      </c>
      <c r="Z4" s="8" t="str">
        <f t="shared" si="13"/>
        <v>CMV 140 (20.1.2) Value</v>
      </c>
      <c r="AA4" s="8" t="str">
        <f t="shared" si="14"/>
        <v>Same CMV</v>
      </c>
      <c r="AB4" s="8" t="str">
        <f t="shared" si="15"/>
        <v>CMV 140 (20.1.1) Value</v>
      </c>
      <c r="AC4" s="8" t="str">
        <f t="shared" si="16"/>
        <v>Delta from CMV 130 to CMV 140</v>
      </c>
      <c r="AD4" s="8" t="str">
        <f t="shared" si="17"/>
        <v>CMV 130 (20.1.0) Value</v>
      </c>
      <c r="AE4" s="8"/>
    </row>
    <row r="5" spans="1:31" ht="43.2" x14ac:dyDescent="0.3">
      <c r="A5">
        <v>4</v>
      </c>
      <c r="B5" t="s">
        <v>25</v>
      </c>
      <c r="C5" s="5">
        <v>100</v>
      </c>
      <c r="D5" s="5">
        <v>90</v>
      </c>
      <c r="E5" s="6">
        <v>80</v>
      </c>
      <c r="F5" s="5">
        <v>70</v>
      </c>
      <c r="G5" s="5">
        <v>70</v>
      </c>
      <c r="H5" s="5">
        <v>60</v>
      </c>
      <c r="I5" s="5">
        <v>50</v>
      </c>
      <c r="J5" s="5">
        <v>50</v>
      </c>
      <c r="K5" s="5">
        <v>40</v>
      </c>
      <c r="M5" s="8" t="str">
        <f t="shared" si="0"/>
        <v>Total Deltas</v>
      </c>
      <c r="N5" s="8" t="str">
        <f t="shared" si="1"/>
        <v>CMV 100 (23.1.0) Value</v>
      </c>
      <c r="O5" s="8" t="str">
        <f t="shared" si="2"/>
        <v>Delta from CMV 90 to CMV 100</v>
      </c>
      <c r="P5" s="8" t="str">
        <f t="shared" si="3"/>
        <v>CMV 90 (22.1.1) Value</v>
      </c>
      <c r="Q5" s="8" t="str">
        <f t="shared" si="4"/>
        <v>Delta from CMV 80 to CMV 90</v>
      </c>
      <c r="R5" s="8" t="str">
        <f t="shared" si="5"/>
        <v>CMV 80 (22.1.0) Value</v>
      </c>
      <c r="S5" s="8" t="str">
        <f t="shared" si="6"/>
        <v>Delta from CMV 70 to CMV 80</v>
      </c>
      <c r="T5" s="8" t="str">
        <f t="shared" si="7"/>
        <v>CMV 70 (21.1.2) Value</v>
      </c>
      <c r="U5" s="8" t="str">
        <f t="shared" si="8"/>
        <v>Same CMV</v>
      </c>
      <c r="V5" s="8" t="str">
        <f t="shared" si="9"/>
        <v>CMV 70 (21.1.1) Value</v>
      </c>
      <c r="W5" s="8" t="str">
        <f t="shared" si="10"/>
        <v>Delta from CMV 60 to CMV 70</v>
      </c>
      <c r="X5" s="8" t="str">
        <f t="shared" si="11"/>
        <v>CMV 60 (21.1.0) Value</v>
      </c>
      <c r="Y5" s="8" t="str">
        <f t="shared" si="12"/>
        <v>Delta from CMV 50 to CMV 60</v>
      </c>
      <c r="Z5" s="8" t="str">
        <f t="shared" si="13"/>
        <v>CMV 50 (20.1.2) Value</v>
      </c>
      <c r="AA5" s="8" t="str">
        <f t="shared" si="14"/>
        <v>Same CMV</v>
      </c>
      <c r="AB5" s="8" t="str">
        <f t="shared" si="15"/>
        <v>CMV 50 (20.1.1) Value</v>
      </c>
      <c r="AC5" s="8" t="str">
        <f t="shared" si="16"/>
        <v>Delta from CMV 40 to CMV 50</v>
      </c>
      <c r="AD5" s="8" t="str">
        <f t="shared" si="17"/>
        <v>CMV 40 (20.1.0) Value</v>
      </c>
      <c r="AE5" s="8"/>
    </row>
    <row r="6" spans="1:31" ht="43.2" x14ac:dyDescent="0.3">
      <c r="A6">
        <v>5</v>
      </c>
      <c r="B6" t="s">
        <v>26</v>
      </c>
      <c r="C6" s="5">
        <v>50</v>
      </c>
      <c r="D6" s="5">
        <v>40</v>
      </c>
      <c r="E6" s="6">
        <v>30</v>
      </c>
      <c r="F6" s="5">
        <v>20</v>
      </c>
      <c r="G6" s="5">
        <v>20</v>
      </c>
      <c r="H6" s="5">
        <v>10</v>
      </c>
      <c r="I6" s="5">
        <v>5</v>
      </c>
      <c r="J6" s="5">
        <v>0</v>
      </c>
      <c r="K6" s="5">
        <v>0</v>
      </c>
      <c r="M6" s="8" t="str">
        <f t="shared" si="0"/>
        <v>Total Deltas</v>
      </c>
      <c r="N6" s="8" t="str">
        <f t="shared" si="1"/>
        <v>CMV 50 (23.1.0) Value</v>
      </c>
      <c r="O6" s="8" t="str">
        <f t="shared" si="2"/>
        <v>Delta from CMV 40 to CMV 50</v>
      </c>
      <c r="P6" s="8" t="str">
        <f t="shared" si="3"/>
        <v>CMV 40 (22.1.1) Value</v>
      </c>
      <c r="Q6" s="8" t="str">
        <f t="shared" si="4"/>
        <v>Delta from CMV 30 to CMV 40</v>
      </c>
      <c r="R6" s="8" t="str">
        <f t="shared" si="5"/>
        <v>CMV 30 (22.1.0) Value</v>
      </c>
      <c r="S6" s="8" t="str">
        <f t="shared" si="6"/>
        <v>Delta from CMV 20 to CMV 30</v>
      </c>
      <c r="T6" s="8" t="str">
        <f t="shared" si="7"/>
        <v>CMV 20 (21.1.2) Value</v>
      </c>
      <c r="U6" s="8" t="str">
        <f t="shared" si="8"/>
        <v>Same CMV</v>
      </c>
      <c r="V6" s="8" t="str">
        <f t="shared" si="9"/>
        <v>CMV 20 (21.1.1) Value</v>
      </c>
      <c r="W6" s="8" t="str">
        <f t="shared" si="10"/>
        <v>Delta from CMV 10 to CMV 20</v>
      </c>
      <c r="X6" s="8" t="str">
        <f t="shared" si="11"/>
        <v>CMV 10 (21.1.0) Value</v>
      </c>
      <c r="Y6" s="8" t="str">
        <f t="shared" si="12"/>
        <v>Delta from CMV 5 to CMV 10</v>
      </c>
      <c r="Z6" s="8" t="str">
        <f t="shared" si="13"/>
        <v>CMV 5 (20.1.2) Value</v>
      </c>
      <c r="AA6" s="8" t="str">
        <f t="shared" si="14"/>
        <v>Delta from CMV 0 to CMV 5</v>
      </c>
      <c r="AB6" s="8" t="str">
        <f t="shared" si="15"/>
        <v>CMV 0 (20.1.1) Value</v>
      </c>
      <c r="AC6" s="8" t="str">
        <f t="shared" si="16"/>
        <v>Same CMV</v>
      </c>
      <c r="AD6" s="8" t="str">
        <f t="shared" si="17"/>
        <v>CMV 0 (20.1.0) Value</v>
      </c>
      <c r="AE6" s="8"/>
    </row>
    <row r="7" spans="1:31" ht="43.2" x14ac:dyDescent="0.3">
      <c r="A7">
        <v>6</v>
      </c>
      <c r="B7" t="s">
        <v>27</v>
      </c>
      <c r="C7" s="5">
        <v>210</v>
      </c>
      <c r="D7" s="5">
        <v>200</v>
      </c>
      <c r="E7" s="6">
        <v>190</v>
      </c>
      <c r="F7" s="5">
        <v>180</v>
      </c>
      <c r="G7" s="5">
        <v>180</v>
      </c>
      <c r="H7" s="5">
        <v>170</v>
      </c>
      <c r="I7" s="5">
        <v>160</v>
      </c>
      <c r="J7" s="5">
        <v>160</v>
      </c>
      <c r="K7" s="5">
        <v>150</v>
      </c>
      <c r="M7" s="8" t="str">
        <f t="shared" si="0"/>
        <v>Total Deltas</v>
      </c>
      <c r="N7" s="8" t="str">
        <f t="shared" si="1"/>
        <v>CMV 210 (23.1.0) Value</v>
      </c>
      <c r="O7" s="8" t="str">
        <f t="shared" si="2"/>
        <v>Delta from CMV 200 to CMV 210</v>
      </c>
      <c r="P7" s="8" t="str">
        <f t="shared" si="3"/>
        <v>CMV 200 (22.1.1) Value</v>
      </c>
      <c r="Q7" s="8" t="str">
        <f t="shared" si="4"/>
        <v>Delta from CMV 190 to CMV 200</v>
      </c>
      <c r="R7" s="8" t="str">
        <f t="shared" si="5"/>
        <v>CMV 190 (22.1.0) Value</v>
      </c>
      <c r="S7" s="8" t="str">
        <f t="shared" si="6"/>
        <v>Delta from CMV 180 to CMV 190</v>
      </c>
      <c r="T7" s="8" t="str">
        <f t="shared" si="7"/>
        <v>CMV 180 (21.1.2) Value</v>
      </c>
      <c r="U7" s="8" t="str">
        <f t="shared" si="8"/>
        <v>Same CMV</v>
      </c>
      <c r="V7" s="8" t="str">
        <f t="shared" si="9"/>
        <v>CMV 180 (21.1.1) Value</v>
      </c>
      <c r="W7" s="8" t="str">
        <f t="shared" si="10"/>
        <v>Delta from CMV 170 to CMV 180</v>
      </c>
      <c r="X7" s="8" t="str">
        <f t="shared" si="11"/>
        <v>CMV 170 (21.1.0) Value</v>
      </c>
      <c r="Y7" s="8" t="str">
        <f t="shared" si="12"/>
        <v>Delta from CMV 160 to CMV 170</v>
      </c>
      <c r="Z7" s="8" t="str">
        <f t="shared" si="13"/>
        <v>CMV 160 (20.1.2) Value</v>
      </c>
      <c r="AA7" s="8" t="str">
        <f t="shared" si="14"/>
        <v>Same CMV</v>
      </c>
      <c r="AB7" s="8" t="str">
        <f t="shared" si="15"/>
        <v>CMV 160 (20.1.1) Value</v>
      </c>
      <c r="AC7" s="8" t="str">
        <f t="shared" si="16"/>
        <v>Delta from CMV 150 to CMV 160</v>
      </c>
      <c r="AD7" s="8" t="str">
        <f t="shared" si="17"/>
        <v>CMV 150 (20.1.0) Value</v>
      </c>
      <c r="AE7" s="8"/>
    </row>
    <row r="8" spans="1:31" ht="43.2" x14ac:dyDescent="0.3">
      <c r="A8">
        <v>7</v>
      </c>
      <c r="B8" t="s">
        <v>28</v>
      </c>
      <c r="C8" s="5">
        <v>100</v>
      </c>
      <c r="D8" s="5">
        <v>100</v>
      </c>
      <c r="E8" s="6">
        <v>100</v>
      </c>
      <c r="F8" s="5">
        <v>90</v>
      </c>
      <c r="G8" s="5">
        <v>90</v>
      </c>
      <c r="H8" s="5">
        <v>90</v>
      </c>
      <c r="I8" s="5">
        <v>90</v>
      </c>
      <c r="J8" s="5">
        <v>90</v>
      </c>
      <c r="K8" s="5">
        <v>90</v>
      </c>
      <c r="M8" s="8" t="str">
        <f t="shared" si="0"/>
        <v>Total Deltas</v>
      </c>
      <c r="N8" s="8" t="str">
        <f t="shared" si="1"/>
        <v>CMV 100 (23.1.0) Value</v>
      </c>
      <c r="O8" s="8" t="str">
        <f t="shared" si="2"/>
        <v>Same CMV</v>
      </c>
      <c r="P8" s="8" t="str">
        <f t="shared" si="3"/>
        <v>CMV 100 (22.1.1) Value</v>
      </c>
      <c r="Q8" s="8" t="str">
        <f t="shared" si="4"/>
        <v>Same CMV</v>
      </c>
      <c r="R8" s="8" t="str">
        <f t="shared" si="5"/>
        <v>CMV 100 (22.1.0) Value</v>
      </c>
      <c r="S8" s="8" t="str">
        <f t="shared" si="6"/>
        <v>Delta from CMV 90 to CMV 100</v>
      </c>
      <c r="T8" s="8" t="str">
        <f t="shared" si="7"/>
        <v>CMV 90 (21.1.2) Value</v>
      </c>
      <c r="U8" s="8" t="str">
        <f t="shared" si="8"/>
        <v>Same CMV</v>
      </c>
      <c r="V8" s="8" t="str">
        <f t="shared" si="9"/>
        <v>CMV 90 (21.1.1) Value</v>
      </c>
      <c r="W8" s="8" t="str">
        <f t="shared" si="10"/>
        <v>Same CMV</v>
      </c>
      <c r="X8" s="8" t="str">
        <f t="shared" si="11"/>
        <v>CMV 90 (21.1.0) Value</v>
      </c>
      <c r="Y8" s="8" t="str">
        <f t="shared" si="12"/>
        <v>Same CMV</v>
      </c>
      <c r="Z8" s="8" t="str">
        <f t="shared" si="13"/>
        <v>CMV 90 (20.1.2) Value</v>
      </c>
      <c r="AA8" s="8" t="str">
        <f t="shared" si="14"/>
        <v>Same CMV</v>
      </c>
      <c r="AB8" s="8" t="str">
        <f t="shared" si="15"/>
        <v>CMV 90 (20.1.1) Value</v>
      </c>
      <c r="AC8" s="8" t="str">
        <f t="shared" si="16"/>
        <v>Same CMV</v>
      </c>
      <c r="AD8" s="8" t="str">
        <f t="shared" si="17"/>
        <v>CMV 90 (20.1.0) Value</v>
      </c>
      <c r="AE8" s="8"/>
    </row>
    <row r="9" spans="1:31" ht="43.2" x14ac:dyDescent="0.3">
      <c r="A9">
        <v>8</v>
      </c>
      <c r="B9" t="s">
        <v>29</v>
      </c>
      <c r="C9" s="5">
        <v>140</v>
      </c>
      <c r="D9" s="5">
        <v>130</v>
      </c>
      <c r="E9" s="6">
        <v>120</v>
      </c>
      <c r="F9" s="5">
        <v>110</v>
      </c>
      <c r="G9" s="5">
        <v>110</v>
      </c>
      <c r="H9" s="5">
        <v>100</v>
      </c>
      <c r="I9" s="5">
        <v>90</v>
      </c>
      <c r="J9" s="5">
        <v>90</v>
      </c>
      <c r="K9" s="5">
        <v>80</v>
      </c>
      <c r="M9" s="8" t="str">
        <f t="shared" si="0"/>
        <v>Total Deltas</v>
      </c>
      <c r="N9" s="8" t="str">
        <f t="shared" si="1"/>
        <v>CMV 140 (23.1.0) Value</v>
      </c>
      <c r="O9" s="8" t="str">
        <f t="shared" si="2"/>
        <v>Delta from CMV 130 to CMV 140</v>
      </c>
      <c r="P9" s="8" t="str">
        <f t="shared" si="3"/>
        <v>CMV 130 (22.1.1) Value</v>
      </c>
      <c r="Q9" s="8" t="str">
        <f t="shared" si="4"/>
        <v>Delta from CMV 120 to CMV 130</v>
      </c>
      <c r="R9" s="8" t="str">
        <f t="shared" si="5"/>
        <v>CMV 120 (22.1.0) Value</v>
      </c>
      <c r="S9" s="8" t="str">
        <f t="shared" si="6"/>
        <v>Delta from CMV 110 to CMV 120</v>
      </c>
      <c r="T9" s="8" t="str">
        <f t="shared" si="7"/>
        <v>CMV 110 (21.1.2) Value</v>
      </c>
      <c r="U9" s="8" t="str">
        <f t="shared" si="8"/>
        <v>Same CMV</v>
      </c>
      <c r="V9" s="8" t="str">
        <f t="shared" si="9"/>
        <v>CMV 110 (21.1.1) Value</v>
      </c>
      <c r="W9" s="8" t="str">
        <f t="shared" si="10"/>
        <v>Delta from CMV 100 to CMV 110</v>
      </c>
      <c r="X9" s="8" t="str">
        <f t="shared" si="11"/>
        <v>CMV 100 (21.1.0) Value</v>
      </c>
      <c r="Y9" s="8" t="str">
        <f t="shared" si="12"/>
        <v>Delta from CMV 90 to CMV 100</v>
      </c>
      <c r="Z9" s="8" t="str">
        <f t="shared" si="13"/>
        <v>CMV 90 (20.1.2) Value</v>
      </c>
      <c r="AA9" s="8" t="str">
        <f t="shared" si="14"/>
        <v>Same CMV</v>
      </c>
      <c r="AB9" s="8" t="str">
        <f t="shared" si="15"/>
        <v>CMV 90 (20.1.1) Value</v>
      </c>
      <c r="AC9" s="8" t="str">
        <f t="shared" si="16"/>
        <v>Delta from CMV 80 to CMV 90</v>
      </c>
      <c r="AD9" s="8" t="str">
        <f t="shared" si="17"/>
        <v>CMV 80 (20.1.0) Value</v>
      </c>
      <c r="AE9" s="8"/>
    </row>
    <row r="10" spans="1:31" ht="43.2" x14ac:dyDescent="0.3">
      <c r="A10">
        <v>9</v>
      </c>
      <c r="B10" t="s">
        <v>30</v>
      </c>
      <c r="C10" s="5">
        <v>60</v>
      </c>
      <c r="D10" s="5">
        <v>50</v>
      </c>
      <c r="E10" s="6">
        <v>40</v>
      </c>
      <c r="F10" s="5">
        <v>30</v>
      </c>
      <c r="G10" s="5">
        <v>30</v>
      </c>
      <c r="H10" s="5">
        <v>20</v>
      </c>
      <c r="I10" s="5">
        <v>10</v>
      </c>
      <c r="J10" s="5">
        <v>10</v>
      </c>
      <c r="K10" s="5">
        <v>0</v>
      </c>
      <c r="M10" s="8" t="str">
        <f t="shared" si="0"/>
        <v>Total Deltas</v>
      </c>
      <c r="N10" s="8" t="str">
        <f t="shared" si="1"/>
        <v>CMV 60 (23.1.0) Value</v>
      </c>
      <c r="O10" s="8" t="str">
        <f t="shared" si="2"/>
        <v>Delta from CMV 50 to CMV 60</v>
      </c>
      <c r="P10" s="8" t="str">
        <f t="shared" si="3"/>
        <v>CMV 50 (22.1.1) Value</v>
      </c>
      <c r="Q10" s="8" t="str">
        <f t="shared" si="4"/>
        <v>Delta from CMV 40 to CMV 50</v>
      </c>
      <c r="R10" s="8" t="str">
        <f t="shared" si="5"/>
        <v>CMV 40 (22.1.0) Value</v>
      </c>
      <c r="S10" s="8" t="str">
        <f t="shared" si="6"/>
        <v>Delta from CMV 30 to CMV 40</v>
      </c>
      <c r="T10" s="8" t="str">
        <f t="shared" si="7"/>
        <v>CMV 30 (21.1.2) Value</v>
      </c>
      <c r="U10" s="8" t="str">
        <f t="shared" si="8"/>
        <v>Same CMV</v>
      </c>
      <c r="V10" s="8" t="str">
        <f t="shared" si="9"/>
        <v>CMV 30 (21.1.1) Value</v>
      </c>
      <c r="W10" s="8" t="str">
        <f t="shared" si="10"/>
        <v>Delta from CMV 20 to CMV 30</v>
      </c>
      <c r="X10" s="8" t="str">
        <f t="shared" si="11"/>
        <v>CMV 20 (21.1.0) Value</v>
      </c>
      <c r="Y10" s="8" t="str">
        <f t="shared" si="12"/>
        <v>Delta from CMV 10 to CMV 20</v>
      </c>
      <c r="Z10" s="8" t="str">
        <f t="shared" si="13"/>
        <v>CMV 10 (20.1.2) Value</v>
      </c>
      <c r="AA10" s="8" t="str">
        <f t="shared" si="14"/>
        <v>Same CMV</v>
      </c>
      <c r="AB10" s="8" t="str">
        <f t="shared" si="15"/>
        <v>CMV 10 (20.1.1) Value</v>
      </c>
      <c r="AC10" s="8" t="str">
        <f t="shared" si="16"/>
        <v>Delta from CMV 0 to CMV 10</v>
      </c>
      <c r="AD10" s="8" t="str">
        <f t="shared" si="17"/>
        <v>CMV 0 (20.1.0) Value</v>
      </c>
      <c r="AE10" s="8"/>
    </row>
    <row r="11" spans="1:31" ht="43.2" x14ac:dyDescent="0.3">
      <c r="A11">
        <v>10</v>
      </c>
      <c r="B11" t="s">
        <v>31</v>
      </c>
      <c r="C11" s="5">
        <v>140</v>
      </c>
      <c r="D11" s="5">
        <v>130</v>
      </c>
      <c r="E11" s="6">
        <v>120</v>
      </c>
      <c r="F11" s="5">
        <v>110</v>
      </c>
      <c r="G11" s="5">
        <v>110</v>
      </c>
      <c r="H11" s="5">
        <v>100</v>
      </c>
      <c r="I11" s="5">
        <v>90</v>
      </c>
      <c r="J11" s="5">
        <v>90</v>
      </c>
      <c r="K11" s="5">
        <v>80</v>
      </c>
      <c r="M11" s="8" t="str">
        <f t="shared" si="0"/>
        <v>Total Deltas</v>
      </c>
      <c r="N11" s="8" t="str">
        <f t="shared" si="1"/>
        <v>CMV 140 (23.1.0) Value</v>
      </c>
      <c r="O11" s="8" t="str">
        <f t="shared" si="2"/>
        <v>Delta from CMV 130 to CMV 140</v>
      </c>
      <c r="P11" s="8" t="str">
        <f t="shared" si="3"/>
        <v>CMV 130 (22.1.1) Value</v>
      </c>
      <c r="Q11" s="8" t="str">
        <f t="shared" si="4"/>
        <v>Delta from CMV 120 to CMV 130</v>
      </c>
      <c r="R11" s="8" t="str">
        <f t="shared" si="5"/>
        <v>CMV 120 (22.1.0) Value</v>
      </c>
      <c r="S11" s="8" t="str">
        <f t="shared" si="6"/>
        <v>Delta from CMV 110 to CMV 120</v>
      </c>
      <c r="T11" s="8" t="str">
        <f t="shared" si="7"/>
        <v>CMV 110 (21.1.2) Value</v>
      </c>
      <c r="U11" s="8" t="str">
        <f t="shared" si="8"/>
        <v>Same CMV</v>
      </c>
      <c r="V11" s="8" t="str">
        <f t="shared" si="9"/>
        <v>CMV 110 (21.1.1) Value</v>
      </c>
      <c r="W11" s="8" t="str">
        <f t="shared" si="10"/>
        <v>Delta from CMV 100 to CMV 110</v>
      </c>
      <c r="X11" s="8" t="str">
        <f t="shared" si="11"/>
        <v>CMV 100 (21.1.0) Value</v>
      </c>
      <c r="Y11" s="8" t="str">
        <f t="shared" si="12"/>
        <v>Delta from CMV 90 to CMV 100</v>
      </c>
      <c r="Z11" s="8" t="str">
        <f t="shared" si="13"/>
        <v>CMV 90 (20.1.2) Value</v>
      </c>
      <c r="AA11" s="8" t="str">
        <f t="shared" si="14"/>
        <v>Same CMV</v>
      </c>
      <c r="AB11" s="8" t="str">
        <f t="shared" si="15"/>
        <v>CMV 90 (20.1.1) Value</v>
      </c>
      <c r="AC11" s="8" t="str">
        <f t="shared" si="16"/>
        <v>Delta from CMV 80 to CMV 90</v>
      </c>
      <c r="AD11" s="8" t="str">
        <f t="shared" si="17"/>
        <v>CMV 80 (20.1.0) Value</v>
      </c>
      <c r="AE11" s="8"/>
    </row>
    <row r="12" spans="1:31" ht="43.2" x14ac:dyDescent="0.3">
      <c r="A12">
        <v>11</v>
      </c>
      <c r="B12" t="s">
        <v>32</v>
      </c>
      <c r="C12" s="5">
        <v>60</v>
      </c>
      <c r="D12" s="5">
        <v>60</v>
      </c>
      <c r="E12" s="6">
        <v>50</v>
      </c>
      <c r="F12" s="5">
        <v>40</v>
      </c>
      <c r="G12" s="5">
        <v>40</v>
      </c>
      <c r="H12" s="5">
        <v>40</v>
      </c>
      <c r="I12" s="5">
        <v>30</v>
      </c>
      <c r="J12" s="5">
        <v>30</v>
      </c>
      <c r="K12" s="5">
        <v>20</v>
      </c>
      <c r="M12" s="8" t="str">
        <f t="shared" si="0"/>
        <v>Total Deltas</v>
      </c>
      <c r="N12" s="8" t="str">
        <f t="shared" si="1"/>
        <v>CMV 60 (23.1.0) Value</v>
      </c>
      <c r="O12" s="8" t="str">
        <f t="shared" si="2"/>
        <v>Same CMV</v>
      </c>
      <c r="P12" s="8" t="str">
        <f t="shared" si="3"/>
        <v>CMV 60 (22.1.1) Value</v>
      </c>
      <c r="Q12" s="8" t="str">
        <f t="shared" si="4"/>
        <v>Delta from CMV 50 to CMV 60</v>
      </c>
      <c r="R12" s="8" t="str">
        <f t="shared" si="5"/>
        <v>CMV 50 (22.1.0) Value</v>
      </c>
      <c r="S12" s="8" t="str">
        <f t="shared" si="6"/>
        <v>Delta from CMV 40 to CMV 50</v>
      </c>
      <c r="T12" s="8" t="str">
        <f t="shared" si="7"/>
        <v>CMV 40 (21.1.2) Value</v>
      </c>
      <c r="U12" s="8" t="str">
        <f t="shared" si="8"/>
        <v>Same CMV</v>
      </c>
      <c r="V12" s="8" t="str">
        <f t="shared" si="9"/>
        <v>CMV 40 (21.1.1) Value</v>
      </c>
      <c r="W12" s="8" t="str">
        <f t="shared" si="10"/>
        <v>Same CMV</v>
      </c>
      <c r="X12" s="8" t="str">
        <f t="shared" si="11"/>
        <v>CMV 40 (21.1.0) Value</v>
      </c>
      <c r="Y12" s="8" t="str">
        <f t="shared" si="12"/>
        <v>Delta from CMV 30 to CMV 40</v>
      </c>
      <c r="Z12" s="8" t="str">
        <f t="shared" si="13"/>
        <v>CMV 30 (20.1.2) Value</v>
      </c>
      <c r="AA12" s="8" t="str">
        <f t="shared" si="14"/>
        <v>Same CMV</v>
      </c>
      <c r="AB12" s="8" t="str">
        <f t="shared" si="15"/>
        <v>CMV 30 (20.1.1) Value</v>
      </c>
      <c r="AC12" s="8" t="str">
        <f t="shared" si="16"/>
        <v>Delta from CMV 20 to CMV 30</v>
      </c>
      <c r="AD12" s="8" t="str">
        <f t="shared" si="17"/>
        <v>CMV 20 (20.1.0) Value</v>
      </c>
      <c r="AE12" s="8"/>
    </row>
    <row r="13" spans="1:31" ht="43.2" x14ac:dyDescent="0.3">
      <c r="A13">
        <v>12</v>
      </c>
      <c r="B13" t="s">
        <v>33</v>
      </c>
      <c r="C13" s="5">
        <v>190</v>
      </c>
      <c r="D13" s="5">
        <v>180</v>
      </c>
      <c r="E13" s="6">
        <v>170</v>
      </c>
      <c r="F13" s="5">
        <v>160</v>
      </c>
      <c r="G13" s="5">
        <v>160</v>
      </c>
      <c r="H13" s="5">
        <v>150</v>
      </c>
      <c r="I13" s="5">
        <v>140</v>
      </c>
      <c r="J13" s="5">
        <v>140</v>
      </c>
      <c r="K13" s="5">
        <v>130</v>
      </c>
      <c r="M13" s="8" t="str">
        <f t="shared" si="0"/>
        <v>Total Deltas</v>
      </c>
      <c r="N13" s="8" t="str">
        <f t="shared" si="1"/>
        <v>CMV 190 (23.1.0) Value</v>
      </c>
      <c r="O13" s="8" t="str">
        <f t="shared" si="2"/>
        <v>Delta from CMV 180 to CMV 190</v>
      </c>
      <c r="P13" s="8" t="str">
        <f t="shared" si="3"/>
        <v>CMV 180 (22.1.1) Value</v>
      </c>
      <c r="Q13" s="8" t="str">
        <f t="shared" si="4"/>
        <v>Delta from CMV 170 to CMV 180</v>
      </c>
      <c r="R13" s="8" t="str">
        <f t="shared" si="5"/>
        <v>CMV 170 (22.1.0) Value</v>
      </c>
      <c r="S13" s="8" t="str">
        <f t="shared" si="6"/>
        <v>Delta from CMV 160 to CMV 170</v>
      </c>
      <c r="T13" s="8" t="str">
        <f t="shared" si="7"/>
        <v>CMV 160 (21.1.2) Value</v>
      </c>
      <c r="U13" s="8" t="str">
        <f t="shared" si="8"/>
        <v>Same CMV</v>
      </c>
      <c r="V13" s="8" t="str">
        <f t="shared" si="9"/>
        <v>CMV 160 (21.1.1) Value</v>
      </c>
      <c r="W13" s="8" t="str">
        <f t="shared" si="10"/>
        <v>Delta from CMV 150 to CMV 160</v>
      </c>
      <c r="X13" s="8" t="str">
        <f t="shared" si="11"/>
        <v>CMV 150 (21.1.0) Value</v>
      </c>
      <c r="Y13" s="8" t="str">
        <f t="shared" si="12"/>
        <v>Delta from CMV 140 to CMV 150</v>
      </c>
      <c r="Z13" s="8" t="str">
        <f t="shared" si="13"/>
        <v>CMV 140 (20.1.2) Value</v>
      </c>
      <c r="AA13" s="8" t="str">
        <f t="shared" si="14"/>
        <v>Same CMV</v>
      </c>
      <c r="AB13" s="8" t="str">
        <f t="shared" si="15"/>
        <v>CMV 140 (20.1.1) Value</v>
      </c>
      <c r="AC13" s="8" t="str">
        <f t="shared" si="16"/>
        <v>Delta from CMV 130 to CMV 140</v>
      </c>
      <c r="AD13" s="8" t="str">
        <f t="shared" si="17"/>
        <v>CMV 130 (20.1.0) Value</v>
      </c>
      <c r="AE13" s="8"/>
    </row>
    <row r="14" spans="1:31" ht="43.2" x14ac:dyDescent="0.3">
      <c r="A14">
        <v>13</v>
      </c>
      <c r="B14" t="s">
        <v>34</v>
      </c>
      <c r="C14" s="5">
        <v>140</v>
      </c>
      <c r="D14" s="5">
        <v>130</v>
      </c>
      <c r="E14" s="6">
        <v>120</v>
      </c>
      <c r="F14" s="5">
        <v>110</v>
      </c>
      <c r="G14" s="5">
        <v>110</v>
      </c>
      <c r="H14" s="5">
        <v>100</v>
      </c>
      <c r="I14" s="5">
        <v>100</v>
      </c>
      <c r="J14" s="5">
        <v>100</v>
      </c>
      <c r="K14" s="5">
        <v>100</v>
      </c>
      <c r="M14" s="8" t="str">
        <f t="shared" si="0"/>
        <v>Total Deltas</v>
      </c>
      <c r="N14" s="8" t="str">
        <f t="shared" si="1"/>
        <v>CMV 140 (23.1.0) Value</v>
      </c>
      <c r="O14" s="8" t="str">
        <f t="shared" si="2"/>
        <v>Delta from CMV 130 to CMV 140</v>
      </c>
      <c r="P14" s="8" t="str">
        <f t="shared" si="3"/>
        <v>CMV 130 (22.1.1) Value</v>
      </c>
      <c r="Q14" s="8" t="str">
        <f t="shared" si="4"/>
        <v>Delta from CMV 120 to CMV 130</v>
      </c>
      <c r="R14" s="8" t="str">
        <f t="shared" si="5"/>
        <v>CMV 120 (22.1.0) Value</v>
      </c>
      <c r="S14" s="8" t="str">
        <f t="shared" si="6"/>
        <v>Delta from CMV 110 to CMV 120</v>
      </c>
      <c r="T14" s="8" t="str">
        <f t="shared" si="7"/>
        <v>CMV 110 (21.1.2) Value</v>
      </c>
      <c r="U14" s="8" t="str">
        <f t="shared" si="8"/>
        <v>Same CMV</v>
      </c>
      <c r="V14" s="8" t="str">
        <f t="shared" si="9"/>
        <v>CMV 110 (21.1.1) Value</v>
      </c>
      <c r="W14" s="8" t="str">
        <f t="shared" si="10"/>
        <v>Delta from CMV 100 to CMV 110</v>
      </c>
      <c r="X14" s="8" t="str">
        <f t="shared" si="11"/>
        <v>CMV 100 (21.1.0) Value</v>
      </c>
      <c r="Y14" s="8" t="str">
        <f t="shared" si="12"/>
        <v>Same CMV</v>
      </c>
      <c r="Z14" s="8" t="str">
        <f t="shared" si="13"/>
        <v>CMV 100 (20.1.2) Value</v>
      </c>
      <c r="AA14" s="8" t="str">
        <f t="shared" si="14"/>
        <v>Same CMV</v>
      </c>
      <c r="AB14" s="8" t="str">
        <f t="shared" si="15"/>
        <v>CMV 100 (20.1.1) Value</v>
      </c>
      <c r="AC14" s="8" t="str">
        <f t="shared" si="16"/>
        <v>Same CMV</v>
      </c>
      <c r="AD14" s="8" t="str">
        <f t="shared" si="17"/>
        <v>CMV 100 (20.1.0) Value</v>
      </c>
      <c r="AE14" s="8"/>
    </row>
    <row r="15" spans="1:31" ht="43.2" x14ac:dyDescent="0.3">
      <c r="A15">
        <v>14</v>
      </c>
      <c r="B15" t="s">
        <v>35</v>
      </c>
      <c r="C15" s="5" t="s">
        <v>36</v>
      </c>
      <c r="D15" s="5" t="s">
        <v>36</v>
      </c>
      <c r="E15" s="5" t="s">
        <v>36</v>
      </c>
      <c r="F15" s="5" t="s">
        <v>36</v>
      </c>
      <c r="G15" s="5" t="s">
        <v>36</v>
      </c>
      <c r="H15" s="5" t="s">
        <v>36</v>
      </c>
      <c r="I15" s="5" t="s">
        <v>36</v>
      </c>
      <c r="J15" s="5" t="s">
        <v>36</v>
      </c>
      <c r="K15" s="5" t="s">
        <v>36</v>
      </c>
      <c r="M15" s="8" t="str">
        <f t="shared" si="0"/>
        <v>Total Deltas</v>
      </c>
      <c r="N15" s="8" t="str">
        <f t="shared" si="1"/>
        <v>CMV NA (23.1.0) Value</v>
      </c>
      <c r="O15" s="8" t="str">
        <f t="shared" si="2"/>
        <v>Same CMV</v>
      </c>
      <c r="P15" s="8" t="str">
        <f t="shared" si="3"/>
        <v>CMV NA (22.1.1) Value</v>
      </c>
      <c r="Q15" s="8" t="str">
        <f t="shared" si="4"/>
        <v>Same CMV</v>
      </c>
      <c r="R15" s="8" t="str">
        <f t="shared" si="5"/>
        <v>CMV NA (22.1.0) Value</v>
      </c>
      <c r="S15" s="8" t="str">
        <f t="shared" si="6"/>
        <v>Same CMV</v>
      </c>
      <c r="T15" s="8" t="str">
        <f t="shared" si="7"/>
        <v>CMV NA (21.1.2) Value</v>
      </c>
      <c r="U15" s="8" t="str">
        <f t="shared" si="8"/>
        <v>Same CMV</v>
      </c>
      <c r="V15" s="8" t="str">
        <f t="shared" si="9"/>
        <v>CMV NA (21.1.1) Value</v>
      </c>
      <c r="W15" s="8" t="str">
        <f t="shared" si="10"/>
        <v>Same CMV</v>
      </c>
      <c r="X15" s="8" t="str">
        <f t="shared" si="11"/>
        <v>CMV NA (21.1.0) Value</v>
      </c>
      <c r="Y15" s="8" t="str">
        <f t="shared" si="12"/>
        <v>Same CMV</v>
      </c>
      <c r="Z15" s="8" t="str">
        <f t="shared" si="13"/>
        <v>CMV NA (20.1.2) Value</v>
      </c>
      <c r="AA15" s="8" t="str">
        <f t="shared" si="14"/>
        <v>Same CMV</v>
      </c>
      <c r="AB15" s="8" t="str">
        <f t="shared" si="15"/>
        <v>CMV NA (20.1.1) Value</v>
      </c>
      <c r="AC15" s="8" t="str">
        <f t="shared" si="16"/>
        <v>Same CMV</v>
      </c>
      <c r="AD15" s="8" t="str">
        <f t="shared" si="17"/>
        <v>CMV NA (20.1.0) Value</v>
      </c>
      <c r="AE15" s="8"/>
    </row>
    <row r="16" spans="1:31" ht="43.2" x14ac:dyDescent="0.3">
      <c r="A16">
        <v>15</v>
      </c>
      <c r="B16" t="s">
        <v>37</v>
      </c>
      <c r="C16" s="5">
        <v>270</v>
      </c>
      <c r="D16" s="5">
        <v>260</v>
      </c>
      <c r="E16" s="6">
        <v>250</v>
      </c>
      <c r="F16" s="5">
        <v>240</v>
      </c>
      <c r="G16" s="5">
        <v>240</v>
      </c>
      <c r="H16" s="5">
        <v>230</v>
      </c>
      <c r="I16" s="5">
        <v>220</v>
      </c>
      <c r="J16" s="5">
        <v>220</v>
      </c>
      <c r="K16" s="5">
        <v>210</v>
      </c>
      <c r="M16" s="8" t="str">
        <f t="shared" si="0"/>
        <v>Total Deltas</v>
      </c>
      <c r="N16" s="8" t="str">
        <f t="shared" si="1"/>
        <v>CMV 270 (23.1.0) Value</v>
      </c>
      <c r="O16" s="8" t="str">
        <f t="shared" si="2"/>
        <v>Delta from CMV 260 to CMV 270</v>
      </c>
      <c r="P16" s="8" t="str">
        <f t="shared" si="3"/>
        <v>CMV 260 (22.1.1) Value</v>
      </c>
      <c r="Q16" s="8" t="str">
        <f t="shared" si="4"/>
        <v>Delta from CMV 250 to CMV 260</v>
      </c>
      <c r="R16" s="8" t="str">
        <f t="shared" si="5"/>
        <v>CMV 250 (22.1.0) Value</v>
      </c>
      <c r="S16" s="8" t="str">
        <f t="shared" si="6"/>
        <v>Delta from CMV 240 to CMV 250</v>
      </c>
      <c r="T16" s="8" t="str">
        <f t="shared" si="7"/>
        <v>CMV 240 (21.1.2) Value</v>
      </c>
      <c r="U16" s="8" t="str">
        <f t="shared" si="8"/>
        <v>Same CMV</v>
      </c>
      <c r="V16" s="8" t="str">
        <f t="shared" si="9"/>
        <v>CMV 240 (21.1.1) Value</v>
      </c>
      <c r="W16" s="8" t="str">
        <f t="shared" si="10"/>
        <v>Delta from CMV 230 to CMV 240</v>
      </c>
      <c r="X16" s="8" t="str">
        <f t="shared" si="11"/>
        <v>CMV 230 (21.1.0) Value</v>
      </c>
      <c r="Y16" s="8" t="str">
        <f t="shared" si="12"/>
        <v>Delta from CMV 220 to CMV 230</v>
      </c>
      <c r="Z16" s="8" t="str">
        <f t="shared" si="13"/>
        <v>CMV 220 (20.1.2) Value</v>
      </c>
      <c r="AA16" s="8" t="str">
        <f t="shared" si="14"/>
        <v>Same CMV</v>
      </c>
      <c r="AB16" s="8" t="str">
        <f t="shared" si="15"/>
        <v>CMV 220 (20.1.1) Value</v>
      </c>
      <c r="AC16" s="8" t="str">
        <f t="shared" si="16"/>
        <v>Delta from CMV 210 to CMV 220</v>
      </c>
      <c r="AD16" s="8" t="str">
        <f t="shared" si="17"/>
        <v>CMV 210 (20.1.0) Value</v>
      </c>
      <c r="AE16" s="8"/>
    </row>
    <row r="17" spans="1:31" ht="43.2" x14ac:dyDescent="0.3">
      <c r="A17">
        <v>16</v>
      </c>
      <c r="B17" t="s">
        <v>38</v>
      </c>
      <c r="C17" s="5">
        <v>20</v>
      </c>
      <c r="D17" s="5">
        <v>20</v>
      </c>
      <c r="E17" s="6">
        <v>10</v>
      </c>
      <c r="F17" s="5">
        <v>0</v>
      </c>
      <c r="G17" s="5">
        <v>0</v>
      </c>
      <c r="H17" s="5">
        <v>0</v>
      </c>
      <c r="I17" s="5" t="s">
        <v>36</v>
      </c>
      <c r="J17" s="5" t="s">
        <v>36</v>
      </c>
      <c r="K17" s="5" t="s">
        <v>36</v>
      </c>
      <c r="M17" s="8" t="str">
        <f t="shared" si="0"/>
        <v>Total Deltas</v>
      </c>
      <c r="N17" s="8" t="str">
        <f t="shared" si="1"/>
        <v>CMV 20 (23.1.0) Value</v>
      </c>
      <c r="O17" s="8" t="str">
        <f t="shared" si="2"/>
        <v>Same CMV</v>
      </c>
      <c r="P17" s="8" t="str">
        <f t="shared" si="3"/>
        <v>CMV 20 (22.1.1) Value</v>
      </c>
      <c r="Q17" s="8" t="str">
        <f t="shared" si="4"/>
        <v>Delta from CMV 10 to CMV 20</v>
      </c>
      <c r="R17" s="8" t="str">
        <f t="shared" si="5"/>
        <v>CMV 10 (22.1.0) Value</v>
      </c>
      <c r="S17" s="8" t="str">
        <f t="shared" si="6"/>
        <v>Delta from CMV 0 to CMV 10</v>
      </c>
      <c r="T17" s="8" t="str">
        <f t="shared" si="7"/>
        <v>CMV 0 (21.1.2) Value</v>
      </c>
      <c r="U17" s="8" t="str">
        <f t="shared" si="8"/>
        <v>Same CMV</v>
      </c>
      <c r="V17" s="8" t="str">
        <f t="shared" si="9"/>
        <v>CMV 0 (21.1.1) Value</v>
      </c>
      <c r="W17" s="8" t="str">
        <f t="shared" si="10"/>
        <v>Same CMV</v>
      </c>
      <c r="X17" s="8" t="str">
        <f t="shared" si="11"/>
        <v>CMV 0 (21.1.0) Value</v>
      </c>
      <c r="Y17" s="8" t="str">
        <f t="shared" si="12"/>
        <v>Delta from CMV NA to CMV 0</v>
      </c>
      <c r="Z17" s="8" t="str">
        <f t="shared" si="13"/>
        <v>CMV NA (20.1.2) Value</v>
      </c>
      <c r="AA17" s="8" t="str">
        <f t="shared" si="14"/>
        <v>Same CMV</v>
      </c>
      <c r="AB17" s="8" t="str">
        <f t="shared" si="15"/>
        <v>CMV NA (20.1.1) Value</v>
      </c>
      <c r="AC17" s="8" t="str">
        <f t="shared" si="16"/>
        <v>Same CMV</v>
      </c>
      <c r="AD17" s="8" t="str">
        <f t="shared" si="17"/>
        <v>CMV NA (20.1.0) Value</v>
      </c>
      <c r="AE17" s="8"/>
    </row>
    <row r="18" spans="1:31" ht="43.2" x14ac:dyDescent="0.3">
      <c r="A18">
        <v>17</v>
      </c>
      <c r="B18" t="s">
        <v>39</v>
      </c>
      <c r="C18" s="5">
        <v>130</v>
      </c>
      <c r="D18" s="5">
        <v>130</v>
      </c>
      <c r="E18" s="6">
        <v>120</v>
      </c>
      <c r="F18" s="5">
        <v>110</v>
      </c>
      <c r="G18" s="5">
        <v>110</v>
      </c>
      <c r="H18" s="5">
        <v>110</v>
      </c>
      <c r="I18" s="5">
        <v>110</v>
      </c>
      <c r="J18" s="5">
        <v>110</v>
      </c>
      <c r="K18" s="5">
        <v>110</v>
      </c>
      <c r="M18" s="8" t="str">
        <f t="shared" si="0"/>
        <v>Total Deltas</v>
      </c>
      <c r="N18" s="8" t="str">
        <f t="shared" si="1"/>
        <v>CMV 130 (23.1.0) Value</v>
      </c>
      <c r="O18" s="8" t="str">
        <f t="shared" si="2"/>
        <v>Same CMV</v>
      </c>
      <c r="P18" s="8" t="str">
        <f t="shared" si="3"/>
        <v>CMV 130 (22.1.1) Value</v>
      </c>
      <c r="Q18" s="8" t="str">
        <f t="shared" si="4"/>
        <v>Delta from CMV 120 to CMV 130</v>
      </c>
      <c r="R18" s="8" t="str">
        <f t="shared" si="5"/>
        <v>CMV 120 (22.1.0) Value</v>
      </c>
      <c r="S18" s="8" t="str">
        <f t="shared" si="6"/>
        <v>Delta from CMV 110 to CMV 120</v>
      </c>
      <c r="T18" s="8" t="str">
        <f t="shared" si="7"/>
        <v>CMV 110 (21.1.2) Value</v>
      </c>
      <c r="U18" s="8" t="str">
        <f t="shared" si="8"/>
        <v>Same CMV</v>
      </c>
      <c r="V18" s="8" t="str">
        <f t="shared" si="9"/>
        <v>CMV 110 (21.1.1) Value</v>
      </c>
      <c r="W18" s="8" t="str">
        <f t="shared" si="10"/>
        <v>Same CMV</v>
      </c>
      <c r="X18" s="8" t="str">
        <f t="shared" si="11"/>
        <v>CMV 110 (21.1.0) Value</v>
      </c>
      <c r="Y18" s="8" t="str">
        <f t="shared" si="12"/>
        <v>Same CMV</v>
      </c>
      <c r="Z18" s="8" t="str">
        <f t="shared" si="13"/>
        <v>CMV 110 (20.1.2) Value</v>
      </c>
      <c r="AA18" s="8" t="str">
        <f t="shared" si="14"/>
        <v>Same CMV</v>
      </c>
      <c r="AB18" s="8" t="str">
        <f t="shared" si="15"/>
        <v>CMV 110 (20.1.1) Value</v>
      </c>
      <c r="AC18" s="8" t="str">
        <f t="shared" si="16"/>
        <v>Same CMV</v>
      </c>
      <c r="AD18" s="8" t="str">
        <f t="shared" si="17"/>
        <v>CMV 110 (20.1.0) Value</v>
      </c>
      <c r="AE18" s="8"/>
    </row>
    <row r="19" spans="1:31" ht="43.2" x14ac:dyDescent="0.3">
      <c r="A19">
        <v>18</v>
      </c>
      <c r="B19" t="s">
        <v>40</v>
      </c>
      <c r="C19" s="5">
        <v>90</v>
      </c>
      <c r="D19" s="5">
        <v>90</v>
      </c>
      <c r="E19" s="6">
        <v>80</v>
      </c>
      <c r="F19" s="5">
        <v>70</v>
      </c>
      <c r="G19" s="5">
        <v>70</v>
      </c>
      <c r="H19" s="5">
        <v>70</v>
      </c>
      <c r="I19" s="5">
        <v>70</v>
      </c>
      <c r="J19" s="5">
        <v>70</v>
      </c>
      <c r="K19" s="5">
        <v>70</v>
      </c>
      <c r="M19" s="8" t="str">
        <f t="shared" si="0"/>
        <v>Total Deltas</v>
      </c>
      <c r="N19" s="8" t="str">
        <f t="shared" si="1"/>
        <v>CMV 90 (23.1.0) Value</v>
      </c>
      <c r="O19" s="8" t="str">
        <f t="shared" si="2"/>
        <v>Same CMV</v>
      </c>
      <c r="P19" s="8" t="str">
        <f t="shared" si="3"/>
        <v>CMV 90 (22.1.1) Value</v>
      </c>
      <c r="Q19" s="8" t="str">
        <f t="shared" si="4"/>
        <v>Delta from CMV 80 to CMV 90</v>
      </c>
      <c r="R19" s="8" t="str">
        <f t="shared" si="5"/>
        <v>CMV 80 (22.1.0) Value</v>
      </c>
      <c r="S19" s="8" t="str">
        <f t="shared" si="6"/>
        <v>Delta from CMV 70 to CMV 80</v>
      </c>
      <c r="T19" s="8" t="str">
        <f t="shared" si="7"/>
        <v>CMV 70 (21.1.2) Value</v>
      </c>
      <c r="U19" s="8" t="str">
        <f t="shared" si="8"/>
        <v>Same CMV</v>
      </c>
      <c r="V19" s="8" t="str">
        <f t="shared" si="9"/>
        <v>CMV 70 (21.1.1) Value</v>
      </c>
      <c r="W19" s="8" t="str">
        <f t="shared" si="10"/>
        <v>Same CMV</v>
      </c>
      <c r="X19" s="8" t="str">
        <f t="shared" si="11"/>
        <v>CMV 70 (21.1.0) Value</v>
      </c>
      <c r="Y19" s="8" t="str">
        <f t="shared" si="12"/>
        <v>Same CMV</v>
      </c>
      <c r="Z19" s="8" t="str">
        <f t="shared" si="13"/>
        <v>CMV 70 (20.1.2) Value</v>
      </c>
      <c r="AA19" s="8" t="str">
        <f t="shared" si="14"/>
        <v>Same CMV</v>
      </c>
      <c r="AB19" s="8" t="str">
        <f t="shared" si="15"/>
        <v>CMV 70 (20.1.1) Value</v>
      </c>
      <c r="AC19" s="8" t="str">
        <f t="shared" si="16"/>
        <v>Same CMV</v>
      </c>
      <c r="AD19" s="8" t="str">
        <f t="shared" si="17"/>
        <v>CMV 70 (20.1.0) Value</v>
      </c>
      <c r="AE19" s="8"/>
    </row>
    <row r="20" spans="1:31" ht="43.2" x14ac:dyDescent="0.3">
      <c r="A20">
        <v>19</v>
      </c>
      <c r="B20" t="s">
        <v>41</v>
      </c>
      <c r="C20" s="5">
        <v>40</v>
      </c>
      <c r="D20" s="5">
        <v>30</v>
      </c>
      <c r="E20" s="6">
        <v>20</v>
      </c>
      <c r="F20" s="5">
        <v>10</v>
      </c>
      <c r="G20" s="5">
        <v>10</v>
      </c>
      <c r="H20" s="5">
        <v>0</v>
      </c>
      <c r="I20" s="5" t="s">
        <v>36</v>
      </c>
      <c r="J20" s="5" t="s">
        <v>36</v>
      </c>
      <c r="K20" s="5" t="s">
        <v>36</v>
      </c>
      <c r="M20" s="8" t="str">
        <f t="shared" si="0"/>
        <v>Total Deltas</v>
      </c>
      <c r="N20" s="8" t="str">
        <f t="shared" si="1"/>
        <v>CMV 40 (23.1.0) Value</v>
      </c>
      <c r="O20" s="8" t="str">
        <f t="shared" si="2"/>
        <v>Delta from CMV 30 to CMV 40</v>
      </c>
      <c r="P20" s="8" t="str">
        <f t="shared" si="3"/>
        <v>CMV 30 (22.1.1) Value</v>
      </c>
      <c r="Q20" s="8" t="str">
        <f t="shared" si="4"/>
        <v>Delta from CMV 20 to CMV 30</v>
      </c>
      <c r="R20" s="8" t="str">
        <f t="shared" si="5"/>
        <v>CMV 20 (22.1.0) Value</v>
      </c>
      <c r="S20" s="8" t="str">
        <f t="shared" si="6"/>
        <v>Delta from CMV 10 to CMV 20</v>
      </c>
      <c r="T20" s="8" t="str">
        <f t="shared" si="7"/>
        <v>CMV 10 (21.1.2) Value</v>
      </c>
      <c r="U20" s="8" t="str">
        <f t="shared" si="8"/>
        <v>Same CMV</v>
      </c>
      <c r="V20" s="8" t="str">
        <f t="shared" si="9"/>
        <v>CMV 10 (21.1.1) Value</v>
      </c>
      <c r="W20" s="8" t="str">
        <f t="shared" si="10"/>
        <v>Delta from CMV 0 to CMV 10</v>
      </c>
      <c r="X20" s="8" t="str">
        <f t="shared" si="11"/>
        <v>CMV 0 (21.1.0) Value</v>
      </c>
      <c r="Y20" s="8" t="str">
        <f t="shared" si="12"/>
        <v>Delta from CMV NA to CMV 0</v>
      </c>
      <c r="Z20" s="8" t="str">
        <f t="shared" si="13"/>
        <v>CMV NA (20.1.2) Value</v>
      </c>
      <c r="AA20" s="8" t="str">
        <f t="shared" si="14"/>
        <v>Same CMV</v>
      </c>
      <c r="AB20" s="8" t="str">
        <f t="shared" si="15"/>
        <v>CMV NA (20.1.1) Value</v>
      </c>
      <c r="AC20" s="8" t="str">
        <f t="shared" si="16"/>
        <v>Same CMV</v>
      </c>
      <c r="AD20" s="8" t="str">
        <f t="shared" si="17"/>
        <v>CMV NA (20.1.0) Value</v>
      </c>
      <c r="AE20" s="8"/>
    </row>
    <row r="21" spans="1:31" ht="43.2" x14ac:dyDescent="0.3">
      <c r="A21">
        <v>20</v>
      </c>
      <c r="B21" t="s">
        <v>42</v>
      </c>
      <c r="C21" s="5">
        <v>220</v>
      </c>
      <c r="D21" s="5">
        <v>210</v>
      </c>
      <c r="E21" s="6">
        <v>200</v>
      </c>
      <c r="F21" s="5">
        <v>190</v>
      </c>
      <c r="G21" s="5">
        <v>190</v>
      </c>
      <c r="H21" s="5">
        <v>180</v>
      </c>
      <c r="I21" s="5">
        <v>170</v>
      </c>
      <c r="J21" s="5">
        <v>170</v>
      </c>
      <c r="K21" s="5">
        <v>160</v>
      </c>
      <c r="M21" s="8" t="str">
        <f t="shared" si="0"/>
        <v>Total Deltas</v>
      </c>
      <c r="N21" s="8" t="str">
        <f t="shared" si="1"/>
        <v>CMV 220 (23.1.0) Value</v>
      </c>
      <c r="O21" s="8" t="str">
        <f t="shared" si="2"/>
        <v>Delta from CMV 210 to CMV 220</v>
      </c>
      <c r="P21" s="8" t="str">
        <f t="shared" si="3"/>
        <v>CMV 210 (22.1.1) Value</v>
      </c>
      <c r="Q21" s="8" t="str">
        <f t="shared" si="4"/>
        <v>Delta from CMV 200 to CMV 210</v>
      </c>
      <c r="R21" s="8" t="str">
        <f t="shared" si="5"/>
        <v>CMV 200 (22.1.0) Value</v>
      </c>
      <c r="S21" s="8" t="str">
        <f t="shared" si="6"/>
        <v>Delta from CMV 190 to CMV 200</v>
      </c>
      <c r="T21" s="8" t="str">
        <f t="shared" si="7"/>
        <v>CMV 190 (21.1.2) Value</v>
      </c>
      <c r="U21" s="8" t="str">
        <f t="shared" si="8"/>
        <v>Same CMV</v>
      </c>
      <c r="V21" s="8" t="str">
        <f t="shared" si="9"/>
        <v>CMV 190 (21.1.1) Value</v>
      </c>
      <c r="W21" s="8" t="str">
        <f t="shared" si="10"/>
        <v>Delta from CMV 180 to CMV 190</v>
      </c>
      <c r="X21" s="8" t="str">
        <f t="shared" si="11"/>
        <v>CMV 180 (21.1.0) Value</v>
      </c>
      <c r="Y21" s="8" t="str">
        <f t="shared" si="12"/>
        <v>Delta from CMV 170 to CMV 180</v>
      </c>
      <c r="Z21" s="8" t="str">
        <f t="shared" si="13"/>
        <v>CMV 170 (20.1.2) Value</v>
      </c>
      <c r="AA21" s="8" t="str">
        <f t="shared" si="14"/>
        <v>Same CMV</v>
      </c>
      <c r="AB21" s="8" t="str">
        <f t="shared" si="15"/>
        <v>CMV 170 (20.1.1) Value</v>
      </c>
      <c r="AC21" s="8" t="str">
        <f t="shared" si="16"/>
        <v>Delta from CMV 160 to CMV 170</v>
      </c>
      <c r="AD21" s="8" t="str">
        <f t="shared" si="17"/>
        <v>CMV 160 (20.1.0) Value</v>
      </c>
      <c r="AE21" s="8"/>
    </row>
    <row r="22" spans="1:31" ht="43.2" x14ac:dyDescent="0.3">
      <c r="A22">
        <v>21</v>
      </c>
      <c r="B22" t="s">
        <v>43</v>
      </c>
      <c r="C22" s="5">
        <v>130</v>
      </c>
      <c r="D22" s="5">
        <v>120</v>
      </c>
      <c r="E22" s="6">
        <v>110</v>
      </c>
      <c r="F22" s="5">
        <v>100</v>
      </c>
      <c r="G22" s="5">
        <v>100</v>
      </c>
      <c r="H22" s="5">
        <v>100</v>
      </c>
      <c r="I22" s="5">
        <v>90</v>
      </c>
      <c r="J22" s="5">
        <v>90</v>
      </c>
      <c r="K22" s="5">
        <v>80</v>
      </c>
      <c r="M22" s="8" t="str">
        <f t="shared" si="0"/>
        <v>Total Deltas</v>
      </c>
      <c r="N22" s="8" t="str">
        <f t="shared" si="1"/>
        <v>CMV 130 (23.1.0) Value</v>
      </c>
      <c r="O22" s="8" t="str">
        <f t="shared" si="2"/>
        <v>Delta from CMV 120 to CMV 130</v>
      </c>
      <c r="P22" s="8" t="str">
        <f t="shared" si="3"/>
        <v>CMV 120 (22.1.1) Value</v>
      </c>
      <c r="Q22" s="8" t="str">
        <f t="shared" si="4"/>
        <v>Delta from CMV 110 to CMV 120</v>
      </c>
      <c r="R22" s="8" t="str">
        <f t="shared" si="5"/>
        <v>CMV 110 (22.1.0) Value</v>
      </c>
      <c r="S22" s="8" t="str">
        <f t="shared" si="6"/>
        <v>Delta from CMV 100 to CMV 110</v>
      </c>
      <c r="T22" s="8" t="str">
        <f t="shared" si="7"/>
        <v>CMV 100 (21.1.2) Value</v>
      </c>
      <c r="U22" s="8" t="str">
        <f t="shared" si="8"/>
        <v>Same CMV</v>
      </c>
      <c r="V22" s="8" t="str">
        <f t="shared" si="9"/>
        <v>CMV 100 (21.1.1) Value</v>
      </c>
      <c r="W22" s="8" t="str">
        <f t="shared" si="10"/>
        <v>Same CMV</v>
      </c>
      <c r="X22" s="8" t="str">
        <f t="shared" si="11"/>
        <v>CMV 100 (21.1.0) Value</v>
      </c>
      <c r="Y22" s="8" t="str">
        <f t="shared" si="12"/>
        <v>Delta from CMV 90 to CMV 100</v>
      </c>
      <c r="Z22" s="8" t="str">
        <f t="shared" si="13"/>
        <v>CMV 90 (20.1.2) Value</v>
      </c>
      <c r="AA22" s="8" t="str">
        <f t="shared" si="14"/>
        <v>Same CMV</v>
      </c>
      <c r="AB22" s="8" t="str">
        <f t="shared" si="15"/>
        <v>CMV 90 (20.1.1) Value</v>
      </c>
      <c r="AC22" s="8" t="str">
        <f t="shared" si="16"/>
        <v>Delta from CMV 80 to CMV 90</v>
      </c>
      <c r="AD22" s="8" t="str">
        <f t="shared" si="17"/>
        <v>CMV 80 (20.1.0) Value</v>
      </c>
      <c r="AE22" s="8"/>
    </row>
    <row r="23" spans="1:31" ht="43.2" x14ac:dyDescent="0.3">
      <c r="A23">
        <v>22</v>
      </c>
      <c r="B23" t="s">
        <v>44</v>
      </c>
      <c r="C23" s="5">
        <v>50</v>
      </c>
      <c r="D23" s="5">
        <v>50</v>
      </c>
      <c r="E23" s="6">
        <v>50</v>
      </c>
      <c r="F23" s="5">
        <v>50</v>
      </c>
      <c r="G23" s="5">
        <v>50</v>
      </c>
      <c r="H23" s="5">
        <v>50</v>
      </c>
      <c r="I23" s="5">
        <v>50</v>
      </c>
      <c r="J23" s="5">
        <v>50</v>
      </c>
      <c r="K23" s="5">
        <v>50</v>
      </c>
      <c r="M23" s="8" t="str">
        <f t="shared" si="0"/>
        <v>Total Deltas</v>
      </c>
      <c r="N23" s="8" t="str">
        <f t="shared" si="1"/>
        <v>CMV 50 (23.1.0) Value</v>
      </c>
      <c r="O23" s="8" t="str">
        <f t="shared" si="2"/>
        <v>Same CMV</v>
      </c>
      <c r="P23" s="8" t="str">
        <f t="shared" si="3"/>
        <v>CMV 50 (22.1.1) Value</v>
      </c>
      <c r="Q23" s="8" t="str">
        <f t="shared" si="4"/>
        <v>Same CMV</v>
      </c>
      <c r="R23" s="8" t="str">
        <f t="shared" si="5"/>
        <v>CMV 50 (22.1.0) Value</v>
      </c>
      <c r="S23" s="8" t="str">
        <f t="shared" si="6"/>
        <v>Same CMV</v>
      </c>
      <c r="T23" s="8" t="str">
        <f t="shared" si="7"/>
        <v>CMV 50 (21.1.2) Value</v>
      </c>
      <c r="U23" s="8" t="str">
        <f t="shared" si="8"/>
        <v>Same CMV</v>
      </c>
      <c r="V23" s="8" t="str">
        <f t="shared" si="9"/>
        <v>CMV 50 (21.1.1) Value</v>
      </c>
      <c r="W23" s="8" t="str">
        <f t="shared" si="10"/>
        <v>Same CMV</v>
      </c>
      <c r="X23" s="8" t="str">
        <f t="shared" si="11"/>
        <v>CMV 50 (21.1.0) Value</v>
      </c>
      <c r="Y23" s="8" t="str">
        <f t="shared" si="12"/>
        <v>Same CMV</v>
      </c>
      <c r="Z23" s="8" t="str">
        <f t="shared" si="13"/>
        <v>CMV 50 (20.1.2) Value</v>
      </c>
      <c r="AA23" s="8" t="str">
        <f t="shared" si="14"/>
        <v>Same CMV</v>
      </c>
      <c r="AB23" s="8" t="str">
        <f t="shared" si="15"/>
        <v>CMV 50 (20.1.1) Value</v>
      </c>
      <c r="AC23" s="8" t="str">
        <f t="shared" si="16"/>
        <v>Same CMV</v>
      </c>
      <c r="AD23" s="8" t="str">
        <f t="shared" si="17"/>
        <v>CMV 50 (20.1.0) Value</v>
      </c>
      <c r="AE23" s="8"/>
    </row>
    <row r="24" spans="1:31" ht="43.2" x14ac:dyDescent="0.3">
      <c r="A24">
        <v>23</v>
      </c>
      <c r="B24" t="s">
        <v>45</v>
      </c>
      <c r="C24" s="5">
        <v>150</v>
      </c>
      <c r="D24" s="5">
        <v>140</v>
      </c>
      <c r="E24" s="6">
        <v>130</v>
      </c>
      <c r="F24" s="5">
        <v>120</v>
      </c>
      <c r="G24" s="5">
        <v>120</v>
      </c>
      <c r="H24" s="5">
        <v>120</v>
      </c>
      <c r="I24" s="5">
        <v>110</v>
      </c>
      <c r="J24" s="5">
        <v>110</v>
      </c>
      <c r="K24" s="5">
        <v>100</v>
      </c>
      <c r="M24" s="8" t="str">
        <f t="shared" si="0"/>
        <v>Total Deltas</v>
      </c>
      <c r="N24" s="8" t="str">
        <f t="shared" si="1"/>
        <v>CMV 150 (23.1.0) Value</v>
      </c>
      <c r="O24" s="8" t="str">
        <f t="shared" si="2"/>
        <v>Delta from CMV 140 to CMV 150</v>
      </c>
      <c r="P24" s="8" t="str">
        <f t="shared" si="3"/>
        <v>CMV 140 (22.1.1) Value</v>
      </c>
      <c r="Q24" s="8" t="str">
        <f t="shared" si="4"/>
        <v>Delta from CMV 130 to CMV 140</v>
      </c>
      <c r="R24" s="8" t="str">
        <f t="shared" si="5"/>
        <v>CMV 130 (22.1.0) Value</v>
      </c>
      <c r="S24" s="8" t="str">
        <f t="shared" si="6"/>
        <v>Delta from CMV 120 to CMV 130</v>
      </c>
      <c r="T24" s="8" t="str">
        <f t="shared" si="7"/>
        <v>CMV 120 (21.1.2) Value</v>
      </c>
      <c r="U24" s="8" t="str">
        <f t="shared" si="8"/>
        <v>Same CMV</v>
      </c>
      <c r="V24" s="8" t="str">
        <f t="shared" si="9"/>
        <v>CMV 120 (21.1.1) Value</v>
      </c>
      <c r="W24" s="8" t="str">
        <f t="shared" si="10"/>
        <v>Same CMV</v>
      </c>
      <c r="X24" s="8" t="str">
        <f t="shared" si="11"/>
        <v>CMV 120 (21.1.0) Value</v>
      </c>
      <c r="Y24" s="8" t="str">
        <f t="shared" si="12"/>
        <v>Delta from CMV 110 to CMV 120</v>
      </c>
      <c r="Z24" s="8" t="str">
        <f t="shared" si="13"/>
        <v>CMV 110 (20.1.2) Value</v>
      </c>
      <c r="AA24" s="8" t="str">
        <f t="shared" si="14"/>
        <v>Same CMV</v>
      </c>
      <c r="AB24" s="8" t="str">
        <f t="shared" si="15"/>
        <v>CMV 110 (20.1.1) Value</v>
      </c>
      <c r="AC24" s="8" t="str">
        <f t="shared" si="16"/>
        <v>Delta from CMV 100 to CMV 110</v>
      </c>
      <c r="AD24" s="8" t="str">
        <f t="shared" si="17"/>
        <v>CMV 100 (20.1.0) Value</v>
      </c>
      <c r="AE24" s="8"/>
    </row>
    <row r="25" spans="1:31" ht="43.2" x14ac:dyDescent="0.3">
      <c r="A25">
        <v>24</v>
      </c>
      <c r="B25" t="s">
        <v>46</v>
      </c>
      <c r="C25" s="5">
        <v>250</v>
      </c>
      <c r="D25" s="5">
        <v>240</v>
      </c>
      <c r="E25" s="6">
        <v>230</v>
      </c>
      <c r="F25" s="5">
        <v>220</v>
      </c>
      <c r="G25" s="5">
        <v>220</v>
      </c>
      <c r="H25" s="5">
        <v>210</v>
      </c>
      <c r="I25" s="5">
        <v>200</v>
      </c>
      <c r="J25" s="5">
        <v>200</v>
      </c>
      <c r="K25" s="5">
        <v>190</v>
      </c>
      <c r="M25" s="8" t="str">
        <f t="shared" si="0"/>
        <v>Total Deltas</v>
      </c>
      <c r="N25" s="8" t="str">
        <f t="shared" si="1"/>
        <v>CMV 250 (23.1.0) Value</v>
      </c>
      <c r="O25" s="8" t="str">
        <f t="shared" si="2"/>
        <v>Delta from CMV 240 to CMV 250</v>
      </c>
      <c r="P25" s="8" t="str">
        <f t="shared" si="3"/>
        <v>CMV 240 (22.1.1) Value</v>
      </c>
      <c r="Q25" s="8" t="str">
        <f t="shared" si="4"/>
        <v>Delta from CMV 230 to CMV 240</v>
      </c>
      <c r="R25" s="8" t="str">
        <f t="shared" si="5"/>
        <v>CMV 230 (22.1.0) Value</v>
      </c>
      <c r="S25" s="8" t="str">
        <f t="shared" si="6"/>
        <v>Delta from CMV 220 to CMV 230</v>
      </c>
      <c r="T25" s="8" t="str">
        <f t="shared" si="7"/>
        <v>CMV 220 (21.1.2) Value</v>
      </c>
      <c r="U25" s="8" t="str">
        <f t="shared" si="8"/>
        <v>Same CMV</v>
      </c>
      <c r="V25" s="8" t="str">
        <f t="shared" si="9"/>
        <v>CMV 220 (21.1.1) Value</v>
      </c>
      <c r="W25" s="8" t="str">
        <f t="shared" si="10"/>
        <v>Delta from CMV 210 to CMV 220</v>
      </c>
      <c r="X25" s="8" t="str">
        <f t="shared" si="11"/>
        <v>CMV 210 (21.1.0) Value</v>
      </c>
      <c r="Y25" s="8" t="str">
        <f t="shared" si="12"/>
        <v>Delta from CMV 200 to CMV 210</v>
      </c>
      <c r="Z25" s="8" t="str">
        <f t="shared" si="13"/>
        <v>CMV 200 (20.1.2) Value</v>
      </c>
      <c r="AA25" s="8" t="str">
        <f t="shared" si="14"/>
        <v>Same CMV</v>
      </c>
      <c r="AB25" s="8" t="str">
        <f t="shared" si="15"/>
        <v>CMV 200 (20.1.1) Value</v>
      </c>
      <c r="AC25" s="8" t="str">
        <f t="shared" si="16"/>
        <v>Delta from CMV 190 to CMV 200</v>
      </c>
      <c r="AD25" s="8" t="str">
        <f t="shared" si="17"/>
        <v>CMV 190 (20.1.0) Value</v>
      </c>
      <c r="AE25" s="8"/>
    </row>
    <row r="26" spans="1:31" ht="43.2" x14ac:dyDescent="0.3">
      <c r="A26">
        <v>25</v>
      </c>
      <c r="B26" t="s">
        <v>47</v>
      </c>
      <c r="C26" s="5">
        <v>100</v>
      </c>
      <c r="D26" s="5">
        <v>90</v>
      </c>
      <c r="E26" s="6">
        <v>80</v>
      </c>
      <c r="F26" s="5">
        <v>70</v>
      </c>
      <c r="G26" s="5">
        <v>71</v>
      </c>
      <c r="H26" s="5">
        <v>60</v>
      </c>
      <c r="I26" s="5">
        <v>50</v>
      </c>
      <c r="J26" s="5">
        <v>50</v>
      </c>
      <c r="K26" s="5">
        <v>40</v>
      </c>
      <c r="M26" s="8" t="str">
        <f t="shared" si="0"/>
        <v>Total Deltas</v>
      </c>
      <c r="N26" s="8" t="str">
        <f t="shared" si="1"/>
        <v>CMV 100 (23.1.0) Value</v>
      </c>
      <c r="O26" s="8" t="str">
        <f t="shared" si="2"/>
        <v>Delta from CMV 90 to CMV 100</v>
      </c>
      <c r="P26" s="8" t="str">
        <f t="shared" si="3"/>
        <v>CMV 90 (22.1.1) Value</v>
      </c>
      <c r="Q26" s="8" t="str">
        <f t="shared" si="4"/>
        <v>Delta from CMV 80 to CMV 90</v>
      </c>
      <c r="R26" s="8" t="str">
        <f t="shared" si="5"/>
        <v>CMV 80 (22.1.0) Value</v>
      </c>
      <c r="S26" s="8" t="str">
        <f t="shared" si="6"/>
        <v>Delta from CMV 70 to CMV 80</v>
      </c>
      <c r="T26" s="8" t="str">
        <f t="shared" si="7"/>
        <v>CMV 70 (21.1.2) Value</v>
      </c>
      <c r="U26" s="8" t="str">
        <f t="shared" si="8"/>
        <v>Delta from CMV 71 to CMV 70</v>
      </c>
      <c r="V26" s="8" t="str">
        <f t="shared" si="9"/>
        <v>CMV 71 (21.1.1) Value</v>
      </c>
      <c r="W26" s="8" t="str">
        <f t="shared" si="10"/>
        <v>Delta from CMV 60 to CMV 71</v>
      </c>
      <c r="X26" s="8" t="str">
        <f t="shared" si="11"/>
        <v>CMV 60 (21.1.0) Value</v>
      </c>
      <c r="Y26" s="8" t="str">
        <f t="shared" si="12"/>
        <v>Delta from CMV 50 to CMV 60</v>
      </c>
      <c r="Z26" s="8" t="str">
        <f t="shared" si="13"/>
        <v>CMV 50 (20.1.2) Value</v>
      </c>
      <c r="AA26" s="8" t="str">
        <f t="shared" si="14"/>
        <v>Same CMV</v>
      </c>
      <c r="AB26" s="8" t="str">
        <f t="shared" si="15"/>
        <v>CMV 50 (20.1.1) Value</v>
      </c>
      <c r="AC26" s="8" t="str">
        <f t="shared" si="16"/>
        <v>Delta from CMV 40 to CMV 50</v>
      </c>
      <c r="AD26" s="8" t="str">
        <f t="shared" si="17"/>
        <v>CMV 40 (20.1.0) Value</v>
      </c>
      <c r="AE26" s="8"/>
    </row>
    <row r="27" spans="1:31" ht="43.2" x14ac:dyDescent="0.3">
      <c r="A27">
        <v>26</v>
      </c>
      <c r="B27" t="s">
        <v>48</v>
      </c>
      <c r="C27" s="5">
        <v>20</v>
      </c>
      <c r="D27" s="5">
        <v>10</v>
      </c>
      <c r="E27" s="6">
        <v>0</v>
      </c>
      <c r="F27" s="5" t="s">
        <v>36</v>
      </c>
      <c r="G27" s="5" t="s">
        <v>36</v>
      </c>
      <c r="H27" s="5" t="s">
        <v>36</v>
      </c>
      <c r="I27" s="5" t="s">
        <v>36</v>
      </c>
      <c r="J27" s="5" t="s">
        <v>36</v>
      </c>
      <c r="K27" s="5" t="s">
        <v>36</v>
      </c>
      <c r="M27" s="8" t="str">
        <f t="shared" si="0"/>
        <v>Total Deltas</v>
      </c>
      <c r="N27" s="8" t="str">
        <f t="shared" si="1"/>
        <v>CMV 20 (23.1.0) Value</v>
      </c>
      <c r="O27" s="8" t="str">
        <f t="shared" si="2"/>
        <v>Delta from CMV 10 to CMV 20</v>
      </c>
      <c r="P27" s="8" t="str">
        <f t="shared" si="3"/>
        <v>CMV 10 (22.1.1) Value</v>
      </c>
      <c r="Q27" s="8" t="str">
        <f t="shared" si="4"/>
        <v>Delta from CMV 0 to CMV 10</v>
      </c>
      <c r="R27" s="8" t="str">
        <f t="shared" si="5"/>
        <v>CMV 0 (22.1.0) Value</v>
      </c>
      <c r="S27" s="8" t="str">
        <f t="shared" si="6"/>
        <v>Delta from CMV NA to CMV 0</v>
      </c>
      <c r="T27" s="8" t="str">
        <f t="shared" si="7"/>
        <v>CMV NA (21.1.2) Value</v>
      </c>
      <c r="U27" s="8" t="str">
        <f t="shared" si="8"/>
        <v>Same CMV</v>
      </c>
      <c r="V27" s="8" t="str">
        <f t="shared" si="9"/>
        <v>CMV NA (21.1.1) Value</v>
      </c>
      <c r="W27" s="8" t="str">
        <f t="shared" si="10"/>
        <v>Same CMV</v>
      </c>
      <c r="X27" s="8" t="str">
        <f t="shared" si="11"/>
        <v>CMV NA (21.1.0) Value</v>
      </c>
      <c r="Y27" s="8" t="str">
        <f t="shared" si="12"/>
        <v>Same CMV</v>
      </c>
      <c r="Z27" s="8" t="str">
        <f t="shared" si="13"/>
        <v>CMV NA (20.1.2) Value</v>
      </c>
      <c r="AA27" s="8" t="str">
        <f t="shared" si="14"/>
        <v>Same CMV</v>
      </c>
      <c r="AB27" s="8" t="str">
        <f t="shared" si="15"/>
        <v>CMV NA (20.1.1) Value</v>
      </c>
      <c r="AC27" s="8" t="str">
        <f t="shared" si="16"/>
        <v>Same CMV</v>
      </c>
      <c r="AD27" s="8" t="str">
        <f t="shared" si="17"/>
        <v>CMV NA (20.1.0) Value</v>
      </c>
      <c r="AE27" s="8"/>
    </row>
    <row r="28" spans="1:31" ht="43.2" x14ac:dyDescent="0.3">
      <c r="A28">
        <v>27</v>
      </c>
      <c r="B28" t="s">
        <v>49</v>
      </c>
      <c r="C28" s="5">
        <v>90</v>
      </c>
      <c r="D28" s="5">
        <v>90</v>
      </c>
      <c r="E28" s="6">
        <v>80</v>
      </c>
      <c r="F28" s="5">
        <v>70</v>
      </c>
      <c r="G28" s="5">
        <v>70</v>
      </c>
      <c r="H28" s="5">
        <v>70</v>
      </c>
      <c r="I28" s="5">
        <v>60</v>
      </c>
      <c r="J28" s="5">
        <v>60</v>
      </c>
      <c r="K28" s="5">
        <v>50</v>
      </c>
      <c r="M28" s="8" t="str">
        <f t="shared" si="0"/>
        <v>Total Deltas</v>
      </c>
      <c r="N28" s="8" t="str">
        <f t="shared" si="1"/>
        <v>CMV 90 (23.1.0) Value</v>
      </c>
      <c r="O28" s="8" t="str">
        <f t="shared" si="2"/>
        <v>Same CMV</v>
      </c>
      <c r="P28" s="8" t="str">
        <f t="shared" si="3"/>
        <v>CMV 90 (22.1.1) Value</v>
      </c>
      <c r="Q28" s="8" t="str">
        <f t="shared" si="4"/>
        <v>Delta from CMV 80 to CMV 90</v>
      </c>
      <c r="R28" s="8" t="str">
        <f t="shared" si="5"/>
        <v>CMV 80 (22.1.0) Value</v>
      </c>
      <c r="S28" s="8" t="str">
        <f t="shared" si="6"/>
        <v>Delta from CMV 70 to CMV 80</v>
      </c>
      <c r="T28" s="8" t="str">
        <f t="shared" si="7"/>
        <v>CMV 70 (21.1.2) Value</v>
      </c>
      <c r="U28" s="8" t="str">
        <f t="shared" si="8"/>
        <v>Same CMV</v>
      </c>
      <c r="V28" s="8" t="str">
        <f t="shared" si="9"/>
        <v>CMV 70 (21.1.1) Value</v>
      </c>
      <c r="W28" s="8" t="str">
        <f t="shared" si="10"/>
        <v>Same CMV</v>
      </c>
      <c r="X28" s="8" t="str">
        <f t="shared" si="11"/>
        <v>CMV 70 (21.1.0) Value</v>
      </c>
      <c r="Y28" s="8" t="str">
        <f t="shared" si="12"/>
        <v>Delta from CMV 60 to CMV 70</v>
      </c>
      <c r="Z28" s="8" t="str">
        <f t="shared" si="13"/>
        <v>CMV 60 (20.1.2) Value</v>
      </c>
      <c r="AA28" s="8" t="str">
        <f t="shared" si="14"/>
        <v>Same CMV</v>
      </c>
      <c r="AB28" s="8" t="str">
        <f t="shared" si="15"/>
        <v>CMV 60 (20.1.1) Value</v>
      </c>
      <c r="AC28" s="8" t="str">
        <f t="shared" si="16"/>
        <v>Delta from CMV 50 to CMV 60</v>
      </c>
      <c r="AD28" s="8" t="str">
        <f t="shared" si="17"/>
        <v>CMV 50 (20.1.0) Value</v>
      </c>
      <c r="AE28" s="8"/>
    </row>
    <row r="29" spans="1:31" ht="43.2" x14ac:dyDescent="0.3">
      <c r="A29">
        <v>28</v>
      </c>
      <c r="B29" t="s">
        <v>50</v>
      </c>
      <c r="C29" s="5">
        <v>140</v>
      </c>
      <c r="D29" s="5">
        <v>130</v>
      </c>
      <c r="E29" s="6">
        <v>120</v>
      </c>
      <c r="F29" s="5">
        <v>110</v>
      </c>
      <c r="G29" s="5">
        <v>110</v>
      </c>
      <c r="H29" s="5">
        <v>110</v>
      </c>
      <c r="I29" s="5">
        <v>100</v>
      </c>
      <c r="J29" s="5">
        <v>100</v>
      </c>
      <c r="K29" s="5">
        <v>90</v>
      </c>
      <c r="M29" s="8" t="str">
        <f t="shared" si="0"/>
        <v>Total Deltas</v>
      </c>
      <c r="N29" s="8" t="str">
        <f t="shared" si="1"/>
        <v>CMV 140 (23.1.0) Value</v>
      </c>
      <c r="O29" s="8" t="str">
        <f t="shared" si="2"/>
        <v>Delta from CMV 130 to CMV 140</v>
      </c>
      <c r="P29" s="8" t="str">
        <f t="shared" si="3"/>
        <v>CMV 130 (22.1.1) Value</v>
      </c>
      <c r="Q29" s="8" t="str">
        <f t="shared" si="4"/>
        <v>Delta from CMV 120 to CMV 130</v>
      </c>
      <c r="R29" s="8" t="str">
        <f t="shared" si="5"/>
        <v>CMV 120 (22.1.0) Value</v>
      </c>
      <c r="S29" s="8" t="str">
        <f t="shared" si="6"/>
        <v>Delta from CMV 110 to CMV 120</v>
      </c>
      <c r="T29" s="8" t="str">
        <f t="shared" si="7"/>
        <v>CMV 110 (21.1.2) Value</v>
      </c>
      <c r="U29" s="8" t="str">
        <f t="shared" si="8"/>
        <v>Same CMV</v>
      </c>
      <c r="V29" s="8" t="str">
        <f t="shared" si="9"/>
        <v>CMV 110 (21.1.1) Value</v>
      </c>
      <c r="W29" s="8" t="str">
        <f t="shared" si="10"/>
        <v>Same CMV</v>
      </c>
      <c r="X29" s="8" t="str">
        <f t="shared" si="11"/>
        <v>CMV 110 (21.1.0) Value</v>
      </c>
      <c r="Y29" s="8" t="str">
        <f t="shared" si="12"/>
        <v>Delta from CMV 100 to CMV 110</v>
      </c>
      <c r="Z29" s="8" t="str">
        <f t="shared" si="13"/>
        <v>CMV 100 (20.1.2) Value</v>
      </c>
      <c r="AA29" s="8" t="str">
        <f t="shared" si="14"/>
        <v>Same CMV</v>
      </c>
      <c r="AB29" s="8" t="str">
        <f t="shared" si="15"/>
        <v>CMV 100 (20.1.1) Value</v>
      </c>
      <c r="AC29" s="8" t="str">
        <f t="shared" si="16"/>
        <v>Delta from CMV 90 to CMV 100</v>
      </c>
      <c r="AD29" s="8" t="str">
        <f t="shared" si="17"/>
        <v>CMV 90 (20.1.0) Value</v>
      </c>
      <c r="AE29" s="8"/>
    </row>
    <row r="30" spans="1:31" ht="43.2" x14ac:dyDescent="0.3">
      <c r="A30">
        <v>29</v>
      </c>
      <c r="B30" t="s">
        <v>51</v>
      </c>
      <c r="C30" s="5">
        <v>130</v>
      </c>
      <c r="D30" s="5">
        <v>120</v>
      </c>
      <c r="E30" s="6">
        <v>110</v>
      </c>
      <c r="F30" s="5">
        <v>100</v>
      </c>
      <c r="G30" s="5">
        <v>100</v>
      </c>
      <c r="H30" s="5">
        <v>100</v>
      </c>
      <c r="I30" s="5">
        <v>90</v>
      </c>
      <c r="J30" s="5">
        <v>90</v>
      </c>
      <c r="K30" s="5">
        <v>90</v>
      </c>
      <c r="M30" s="8" t="str">
        <f t="shared" si="0"/>
        <v>Total Deltas</v>
      </c>
      <c r="N30" s="8" t="str">
        <f t="shared" si="1"/>
        <v>CMV 130 (23.1.0) Value</v>
      </c>
      <c r="O30" s="8" t="str">
        <f t="shared" si="2"/>
        <v>Delta from CMV 120 to CMV 130</v>
      </c>
      <c r="P30" s="8" t="str">
        <f t="shared" si="3"/>
        <v>CMV 120 (22.1.1) Value</v>
      </c>
      <c r="Q30" s="8" t="str">
        <f t="shared" si="4"/>
        <v>Delta from CMV 110 to CMV 120</v>
      </c>
      <c r="R30" s="8" t="str">
        <f t="shared" si="5"/>
        <v>CMV 110 (22.1.0) Value</v>
      </c>
      <c r="S30" s="8" t="str">
        <f t="shared" si="6"/>
        <v>Delta from CMV 100 to CMV 110</v>
      </c>
      <c r="T30" s="8" t="str">
        <f t="shared" si="7"/>
        <v>CMV 100 (21.1.2) Value</v>
      </c>
      <c r="U30" s="8" t="str">
        <f t="shared" si="8"/>
        <v>Same CMV</v>
      </c>
      <c r="V30" s="8" t="str">
        <f t="shared" si="9"/>
        <v>CMV 100 (21.1.1) Value</v>
      </c>
      <c r="W30" s="8" t="str">
        <f t="shared" si="10"/>
        <v>Same CMV</v>
      </c>
      <c r="X30" s="8" t="str">
        <f t="shared" si="11"/>
        <v>CMV 100 (21.1.0) Value</v>
      </c>
      <c r="Y30" s="8" t="str">
        <f t="shared" si="12"/>
        <v>Delta from CMV 90 to CMV 100</v>
      </c>
      <c r="Z30" s="8" t="str">
        <f t="shared" si="13"/>
        <v>CMV 90 (20.1.2) Value</v>
      </c>
      <c r="AA30" s="8" t="str">
        <f t="shared" si="14"/>
        <v>Same CMV</v>
      </c>
      <c r="AB30" s="8" t="str">
        <f t="shared" si="15"/>
        <v>CMV 90 (20.1.1) Value</v>
      </c>
      <c r="AC30" s="8" t="str">
        <f t="shared" si="16"/>
        <v>Same CMV</v>
      </c>
      <c r="AD30" s="8" t="str">
        <f t="shared" si="17"/>
        <v>CMV 90 (20.1.0) Value</v>
      </c>
      <c r="AE30" s="8"/>
    </row>
    <row r="31" spans="1:31" ht="43.2" x14ac:dyDescent="0.3">
      <c r="A31">
        <v>30</v>
      </c>
      <c r="B31" t="s">
        <v>52</v>
      </c>
      <c r="C31" s="5">
        <v>170</v>
      </c>
      <c r="D31" s="5">
        <v>160</v>
      </c>
      <c r="E31" s="6">
        <v>150</v>
      </c>
      <c r="F31" s="5">
        <v>140</v>
      </c>
      <c r="G31" s="5">
        <v>140</v>
      </c>
      <c r="H31" s="5">
        <v>130</v>
      </c>
      <c r="I31" s="5">
        <v>120</v>
      </c>
      <c r="J31" s="5">
        <v>120</v>
      </c>
      <c r="K31" s="5">
        <v>110</v>
      </c>
      <c r="M31" s="8" t="str">
        <f t="shared" si="0"/>
        <v>Total Deltas</v>
      </c>
      <c r="N31" s="8" t="str">
        <f t="shared" si="1"/>
        <v>CMV 170 (23.1.0) Value</v>
      </c>
      <c r="O31" s="8" t="str">
        <f t="shared" si="2"/>
        <v>Delta from CMV 160 to CMV 170</v>
      </c>
      <c r="P31" s="8" t="str">
        <f t="shared" si="3"/>
        <v>CMV 160 (22.1.1) Value</v>
      </c>
      <c r="Q31" s="8" t="str">
        <f t="shared" si="4"/>
        <v>Delta from CMV 150 to CMV 160</v>
      </c>
      <c r="R31" s="8" t="str">
        <f t="shared" si="5"/>
        <v>CMV 150 (22.1.0) Value</v>
      </c>
      <c r="S31" s="8" t="str">
        <f t="shared" si="6"/>
        <v>Delta from CMV 140 to CMV 150</v>
      </c>
      <c r="T31" s="8" t="str">
        <f t="shared" si="7"/>
        <v>CMV 140 (21.1.2) Value</v>
      </c>
      <c r="U31" s="8" t="str">
        <f t="shared" si="8"/>
        <v>Same CMV</v>
      </c>
      <c r="V31" s="8" t="str">
        <f t="shared" si="9"/>
        <v>CMV 140 (21.1.1) Value</v>
      </c>
      <c r="W31" s="8" t="str">
        <f t="shared" si="10"/>
        <v>Delta from CMV 130 to CMV 140</v>
      </c>
      <c r="X31" s="8" t="str">
        <f t="shared" si="11"/>
        <v>CMV 130 (21.1.0) Value</v>
      </c>
      <c r="Y31" s="8" t="str">
        <f t="shared" si="12"/>
        <v>Delta from CMV 120 to CMV 130</v>
      </c>
      <c r="Z31" s="8" t="str">
        <f t="shared" si="13"/>
        <v>CMV 120 (20.1.2) Value</v>
      </c>
      <c r="AA31" s="8" t="str">
        <f t="shared" si="14"/>
        <v>Same CMV</v>
      </c>
      <c r="AB31" s="8" t="str">
        <f t="shared" si="15"/>
        <v>CMV 120 (20.1.1) Value</v>
      </c>
      <c r="AC31" s="8" t="str">
        <f t="shared" si="16"/>
        <v>Delta from CMV 110 to CMV 120</v>
      </c>
      <c r="AD31" s="8" t="str">
        <f t="shared" si="17"/>
        <v>CMV 110 (20.1.0) Value</v>
      </c>
      <c r="AE31" s="8"/>
    </row>
    <row r="32" spans="1:31" ht="43.2" x14ac:dyDescent="0.3">
      <c r="A32">
        <v>31</v>
      </c>
      <c r="B32" t="s">
        <v>53</v>
      </c>
      <c r="C32" s="5">
        <v>210</v>
      </c>
      <c r="D32" s="5">
        <v>200</v>
      </c>
      <c r="E32" s="6">
        <v>190</v>
      </c>
      <c r="F32" s="5">
        <v>180</v>
      </c>
      <c r="G32" s="5">
        <v>180</v>
      </c>
      <c r="H32" s="5">
        <v>170</v>
      </c>
      <c r="I32" s="5">
        <v>160</v>
      </c>
      <c r="J32" s="5">
        <v>160</v>
      </c>
      <c r="K32" s="5">
        <v>150</v>
      </c>
      <c r="M32" s="8" t="str">
        <f t="shared" si="0"/>
        <v>Total Deltas</v>
      </c>
      <c r="N32" s="8" t="str">
        <f t="shared" si="1"/>
        <v>CMV 210 (23.1.0) Value</v>
      </c>
      <c r="O32" s="8" t="str">
        <f t="shared" si="2"/>
        <v>Delta from CMV 200 to CMV 210</v>
      </c>
      <c r="P32" s="8" t="str">
        <f t="shared" si="3"/>
        <v>CMV 200 (22.1.1) Value</v>
      </c>
      <c r="Q32" s="8" t="str">
        <f t="shared" si="4"/>
        <v>Delta from CMV 190 to CMV 200</v>
      </c>
      <c r="R32" s="8" t="str">
        <f t="shared" si="5"/>
        <v>CMV 190 (22.1.0) Value</v>
      </c>
      <c r="S32" s="8" t="str">
        <f t="shared" si="6"/>
        <v>Delta from CMV 180 to CMV 190</v>
      </c>
      <c r="T32" s="8" t="str">
        <f t="shared" si="7"/>
        <v>CMV 180 (21.1.2) Value</v>
      </c>
      <c r="U32" s="8" t="str">
        <f t="shared" si="8"/>
        <v>Same CMV</v>
      </c>
      <c r="V32" s="8" t="str">
        <f t="shared" si="9"/>
        <v>CMV 180 (21.1.1) Value</v>
      </c>
      <c r="W32" s="8" t="str">
        <f t="shared" si="10"/>
        <v>Delta from CMV 170 to CMV 180</v>
      </c>
      <c r="X32" s="8" t="str">
        <f t="shared" si="11"/>
        <v>CMV 170 (21.1.0) Value</v>
      </c>
      <c r="Y32" s="8" t="str">
        <f t="shared" si="12"/>
        <v>Delta from CMV 160 to CMV 170</v>
      </c>
      <c r="Z32" s="8" t="str">
        <f t="shared" si="13"/>
        <v>CMV 160 (20.1.2) Value</v>
      </c>
      <c r="AA32" s="8" t="str">
        <f t="shared" si="14"/>
        <v>Same CMV</v>
      </c>
      <c r="AB32" s="8" t="str">
        <f t="shared" si="15"/>
        <v>CMV 160 (20.1.1) Value</v>
      </c>
      <c r="AC32" s="8" t="str">
        <f t="shared" si="16"/>
        <v>Delta from CMV 150 to CMV 160</v>
      </c>
      <c r="AD32" s="8" t="str">
        <f t="shared" si="17"/>
        <v>CMV 150 (20.1.0) Value</v>
      </c>
      <c r="AE32" s="8"/>
    </row>
    <row r="33" spans="1:31" ht="43.2" x14ac:dyDescent="0.3">
      <c r="A33">
        <v>32</v>
      </c>
      <c r="B33" t="s">
        <v>54</v>
      </c>
      <c r="C33" s="5">
        <v>60</v>
      </c>
      <c r="D33" s="5">
        <v>60</v>
      </c>
      <c r="E33" s="6">
        <v>50</v>
      </c>
      <c r="F33" s="5">
        <v>40</v>
      </c>
      <c r="G33" s="5">
        <v>40</v>
      </c>
      <c r="H33" s="5">
        <v>40</v>
      </c>
      <c r="I33" s="5">
        <v>30</v>
      </c>
      <c r="J33" s="5">
        <v>30</v>
      </c>
      <c r="K33" s="5">
        <v>30</v>
      </c>
      <c r="M33" s="8" t="str">
        <f t="shared" si="0"/>
        <v>Total Deltas</v>
      </c>
      <c r="N33" s="8" t="str">
        <f t="shared" si="1"/>
        <v>CMV 60 (23.1.0) Value</v>
      </c>
      <c r="O33" s="8" t="str">
        <f t="shared" si="2"/>
        <v>Same CMV</v>
      </c>
      <c r="P33" s="8" t="str">
        <f t="shared" si="3"/>
        <v>CMV 60 (22.1.1) Value</v>
      </c>
      <c r="Q33" s="8" t="str">
        <f t="shared" si="4"/>
        <v>Delta from CMV 50 to CMV 60</v>
      </c>
      <c r="R33" s="8" t="str">
        <f t="shared" si="5"/>
        <v>CMV 50 (22.1.0) Value</v>
      </c>
      <c r="S33" s="8" t="str">
        <f t="shared" si="6"/>
        <v>Delta from CMV 40 to CMV 50</v>
      </c>
      <c r="T33" s="8" t="str">
        <f t="shared" si="7"/>
        <v>CMV 40 (21.1.2) Value</v>
      </c>
      <c r="U33" s="8" t="str">
        <f t="shared" si="8"/>
        <v>Same CMV</v>
      </c>
      <c r="V33" s="8" t="str">
        <f t="shared" si="9"/>
        <v>CMV 40 (21.1.1) Value</v>
      </c>
      <c r="W33" s="8" t="str">
        <f t="shared" si="10"/>
        <v>Same CMV</v>
      </c>
      <c r="X33" s="8" t="str">
        <f t="shared" si="11"/>
        <v>CMV 40 (21.1.0) Value</v>
      </c>
      <c r="Y33" s="8" t="str">
        <f t="shared" si="12"/>
        <v>Delta from CMV 30 to CMV 40</v>
      </c>
      <c r="Z33" s="8" t="str">
        <f t="shared" si="13"/>
        <v>CMV 30 (20.1.2) Value</v>
      </c>
      <c r="AA33" s="8" t="str">
        <f t="shared" si="14"/>
        <v>Same CMV</v>
      </c>
      <c r="AB33" s="8" t="str">
        <f t="shared" si="15"/>
        <v>CMV 30 (20.1.1) Value</v>
      </c>
      <c r="AC33" s="8" t="str">
        <f t="shared" si="16"/>
        <v>Same CMV</v>
      </c>
      <c r="AD33" s="8" t="str">
        <f t="shared" si="17"/>
        <v>CMV 30 (20.1.0) Value</v>
      </c>
      <c r="AE33" s="8"/>
    </row>
    <row r="34" spans="1:31" ht="57" customHeight="1" x14ac:dyDescent="0.3">
      <c r="B34" t="s">
        <v>55</v>
      </c>
      <c r="C34" s="5">
        <v>9</v>
      </c>
      <c r="D34" s="5">
        <v>8</v>
      </c>
      <c r="E34" s="6">
        <v>7</v>
      </c>
      <c r="F34" s="5">
        <v>6</v>
      </c>
      <c r="G34" s="5">
        <v>5</v>
      </c>
      <c r="H34" s="5">
        <v>4</v>
      </c>
      <c r="I34" s="5">
        <v>3</v>
      </c>
      <c r="J34" s="5">
        <v>2</v>
      </c>
      <c r="K34" s="5">
        <v>1</v>
      </c>
      <c r="M34" s="8" t="str">
        <f t="shared" ref="M34" si="18">M33</f>
        <v>Total Deltas</v>
      </c>
      <c r="N34" s="8" t="str">
        <f t="shared" ref="N34" si="19">_xlfn.CONCAT("CMV ",C34, " (23.1.0) Value")</f>
        <v>CMV 9 (23.1.0) Value</v>
      </c>
      <c r="O34" s="8" t="str">
        <f t="shared" ref="O34" si="20">IF(C34=D34,"Same CMV",_xlfn.CONCAT("Delta from CMV ",D34, " to CMV ", C34))</f>
        <v>Delta from CMV 8 to CMV 9</v>
      </c>
      <c r="P34" s="8" t="str">
        <f t="shared" ref="P34" si="21">_xlfn.CONCAT("CMV ",D34, " (22.1.1) Value")</f>
        <v>CMV 8 (22.1.1) Value</v>
      </c>
      <c r="Q34" s="8" t="str">
        <f t="shared" ref="Q34" si="22">IF(D34=E34,"Same CMV",_xlfn.CONCAT("Delta from CMV ",E34, " to CMV ", D34))</f>
        <v>Delta from CMV 7 to CMV 8</v>
      </c>
      <c r="R34" s="8" t="str">
        <f t="shared" ref="R34" si="23">_xlfn.CONCAT("CMV ",E34, " (22.1.0) Value")</f>
        <v>CMV 7 (22.1.0) Value</v>
      </c>
      <c r="S34" s="8" t="str">
        <f t="shared" ref="S34" si="24">IF(E34=F34,"Same CMV",_xlfn.CONCAT("Delta from CMV ",F34, " to CMV ", E34))</f>
        <v>Delta from CMV 6 to CMV 7</v>
      </c>
      <c r="T34" s="8" t="str">
        <f t="shared" ref="T34" si="25">_xlfn.CONCAT("CMV ",F34, " (21.1.2) Value")</f>
        <v>CMV 6 (21.1.2) Value</v>
      </c>
      <c r="U34" s="8" t="str">
        <f t="shared" ref="U34" si="26">IF(F34=G34,"Same CMV",_xlfn.CONCAT("Delta from CMV ",G34, " to CMV ", F34))</f>
        <v>Delta from CMV 5 to CMV 6</v>
      </c>
      <c r="V34" s="8" t="str">
        <f t="shared" ref="V34" si="27">_xlfn.CONCAT("CMV ",G34, " (21.1.1) Value")</f>
        <v>CMV 5 (21.1.1) Value</v>
      </c>
      <c r="W34" s="8" t="str">
        <f t="shared" ref="W34" si="28">IF(G34=H34,"Same CMV",_xlfn.CONCAT("Delta from CMV ",H34, " to CMV ", G34))</f>
        <v>Delta from CMV 4 to CMV 5</v>
      </c>
      <c r="X34" s="8" t="str">
        <f t="shared" ref="X34" si="29">_xlfn.CONCAT("CMV ",H34, " (21.1.0) Value")</f>
        <v>CMV 4 (21.1.0) Value</v>
      </c>
      <c r="Y34" s="8" t="str">
        <f t="shared" ref="Y34" si="30">IF(H34=I34,"Same CMV",_xlfn.CONCAT("Delta from CMV ",I34, " to CMV ", H34))</f>
        <v>Delta from CMV 3 to CMV 4</v>
      </c>
      <c r="Z34" s="8" t="str">
        <f t="shared" ref="Z34" si="31">_xlfn.CONCAT("CMV ",I34, " (20.1.2) Value")</f>
        <v>CMV 3 (20.1.2) Value</v>
      </c>
      <c r="AA34" s="8" t="str">
        <f t="shared" ref="AA34" si="32">IF(I34=J34,"Same CMV",_xlfn.CONCAT("Delta from CMV ",J34, " to CMV ", I34))</f>
        <v>Delta from CMV 2 to CMV 3</v>
      </c>
      <c r="AB34" s="8" t="str">
        <f t="shared" ref="AB34" si="33">_xlfn.CONCAT("CMV ",J34, " (20.1.1) Value")</f>
        <v>CMV 2 (20.1.1) Value</v>
      </c>
      <c r="AC34" s="8" t="str">
        <f t="shared" ref="AC34" si="34">IF(J34=K34,"Same CMV",_xlfn.CONCAT("Delta from CMV ",K34, " to CMV ", J34))</f>
        <v>Delta from CMV 1 to CMV 2</v>
      </c>
      <c r="AD34" s="8" t="str">
        <f>_xlfn.CONCAT("CMV ",K34, " (20.1.0) Value")</f>
        <v>CMV 1 (20.1.0) Value</v>
      </c>
      <c r="AE34" s="8"/>
    </row>
  </sheetData>
  <phoneticPr fontId="4" type="noConversion"/>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E3C08B-27C7-4FE9-B50B-97176C66B172}">
  <sheetPr>
    <tabColor rgb="FFFFFF00"/>
  </sheetPr>
  <dimension ref="A1:I22"/>
  <sheetViews>
    <sheetView tabSelected="1" workbookViewId="0">
      <selection activeCell="A25" sqref="A25"/>
    </sheetView>
  </sheetViews>
  <sheetFormatPr defaultRowHeight="14.4" x14ac:dyDescent="0.3"/>
  <cols>
    <col min="1" max="1" width="105.6640625" customWidth="1"/>
  </cols>
  <sheetData>
    <row r="1" spans="1:1" ht="18" x14ac:dyDescent="0.35">
      <c r="A1" s="40" t="s">
        <v>710</v>
      </c>
    </row>
    <row r="3" spans="1:1" x14ac:dyDescent="0.3">
      <c r="A3" s="37" t="s">
        <v>708</v>
      </c>
    </row>
    <row r="4" spans="1:1" x14ac:dyDescent="0.3">
      <c r="A4" s="37"/>
    </row>
    <row r="5" spans="1:1" x14ac:dyDescent="0.3">
      <c r="A5" s="37" t="s">
        <v>614</v>
      </c>
    </row>
    <row r="6" spans="1:1" x14ac:dyDescent="0.3">
      <c r="A6" s="37" t="s">
        <v>615</v>
      </c>
    </row>
    <row r="7" spans="1:1" x14ac:dyDescent="0.3">
      <c r="A7" s="37" t="s">
        <v>616</v>
      </c>
    </row>
    <row r="8" spans="1:1" x14ac:dyDescent="0.3">
      <c r="A8" s="37"/>
    </row>
    <row r="9" spans="1:1" x14ac:dyDescent="0.3">
      <c r="A9" s="37" t="s">
        <v>709</v>
      </c>
    </row>
    <row r="10" spans="1:1" x14ac:dyDescent="0.3">
      <c r="A10" s="37"/>
    </row>
    <row r="11" spans="1:1" x14ac:dyDescent="0.3">
      <c r="A11" s="37" t="s">
        <v>617</v>
      </c>
    </row>
    <row r="12" spans="1:1" x14ac:dyDescent="0.3">
      <c r="A12" s="37"/>
    </row>
    <row r="13" spans="1:1" x14ac:dyDescent="0.3">
      <c r="A13" s="37" t="s">
        <v>618</v>
      </c>
    </row>
    <row r="15" spans="1:1" x14ac:dyDescent="0.3">
      <c r="A15" t="s">
        <v>619</v>
      </c>
    </row>
    <row r="17" spans="1:9" x14ac:dyDescent="0.3">
      <c r="A17" t="s">
        <v>622</v>
      </c>
    </row>
    <row r="18" spans="1:9" x14ac:dyDescent="0.3">
      <c r="A18" s="38" t="s">
        <v>621</v>
      </c>
    </row>
    <row r="19" spans="1:9" x14ac:dyDescent="0.3">
      <c r="A19" s="38" t="s">
        <v>714</v>
      </c>
      <c r="I19" t="s">
        <v>626</v>
      </c>
    </row>
    <row r="20" spans="1:9" x14ac:dyDescent="0.3">
      <c r="A20" s="38" t="s">
        <v>627</v>
      </c>
    </row>
    <row r="22" spans="1:9" x14ac:dyDescent="0.3">
      <c r="A22" t="s">
        <v>620</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FE9D92-9570-4B66-BBF1-5A5F8941787F}">
  <sheetPr codeName="Sheet3">
    <tabColor theme="2"/>
  </sheetPr>
  <dimension ref="A2:M18"/>
  <sheetViews>
    <sheetView workbookViewId="0">
      <pane xSplit="8" topLeftCell="I1" activePane="topRight" state="frozen"/>
      <selection pane="topRight" activeCell="B18" sqref="B18"/>
    </sheetView>
  </sheetViews>
  <sheetFormatPr defaultRowHeight="14.4" x14ac:dyDescent="0.3"/>
  <cols>
    <col min="1" max="1" width="3" bestFit="1" customWidth="1"/>
    <col min="2" max="2" width="38" bestFit="1" customWidth="1"/>
    <col min="3" max="3" width="12.5546875" style="16" customWidth="1"/>
    <col min="4" max="4" width="12" style="17" hidden="1" customWidth="1"/>
    <col min="5" max="5" width="8.33203125" style="16" customWidth="1"/>
    <col min="6" max="6" width="8.33203125" style="17" hidden="1" customWidth="1"/>
    <col min="7" max="7" width="10.5546875" style="17" customWidth="1"/>
    <col min="8" max="8" width="8.33203125" style="16" hidden="1" customWidth="1"/>
    <col min="9" max="9" width="12.5546875" customWidth="1"/>
    <col min="10" max="10" width="11.6640625" hidden="1" customWidth="1"/>
    <col min="11" max="11" width="11" customWidth="1"/>
    <col min="12" max="12" width="13.6640625" customWidth="1"/>
    <col min="13" max="13" width="15.109375" customWidth="1"/>
    <col min="14" max="41" width="9.109375" customWidth="1"/>
  </cols>
  <sheetData>
    <row r="2" spans="1:13" ht="15.6" x14ac:dyDescent="0.3">
      <c r="B2" s="41" t="s">
        <v>710</v>
      </c>
    </row>
    <row r="3" spans="1:13" ht="15" thickBot="1" x14ac:dyDescent="0.35"/>
    <row r="4" spans="1:13" s="22" customFormat="1" ht="76.5" customHeight="1" x14ac:dyDescent="0.3">
      <c r="A4" s="18" t="s">
        <v>0</v>
      </c>
      <c r="B4" s="19" t="s">
        <v>56</v>
      </c>
      <c r="C4" s="20" t="s">
        <v>689</v>
      </c>
      <c r="D4" s="20" t="s">
        <v>58</v>
      </c>
      <c r="E4" s="20" t="s">
        <v>542</v>
      </c>
      <c r="F4" s="20" t="s">
        <v>59</v>
      </c>
      <c r="G4" s="20" t="s">
        <v>543</v>
      </c>
      <c r="H4" s="20" t="s">
        <v>60</v>
      </c>
      <c r="I4" s="20" t="s">
        <v>572</v>
      </c>
      <c r="J4" s="20" t="s">
        <v>62</v>
      </c>
      <c r="K4" s="20" t="s">
        <v>573</v>
      </c>
      <c r="L4" s="21" t="s">
        <v>63</v>
      </c>
      <c r="M4" s="22" t="s">
        <v>712</v>
      </c>
    </row>
    <row r="5" spans="1:13" x14ac:dyDescent="0.3">
      <c r="A5" s="23">
        <v>1</v>
      </c>
      <c r="B5" t="s">
        <v>65</v>
      </c>
      <c r="D5" s="17" t="s">
        <v>568</v>
      </c>
      <c r="F5" s="17" t="s">
        <v>568</v>
      </c>
      <c r="G5" s="16"/>
      <c r="H5" s="17" t="s">
        <v>568</v>
      </c>
      <c r="I5" s="16"/>
      <c r="J5" s="17" t="s">
        <v>64</v>
      </c>
      <c r="K5" s="16"/>
      <c r="L5" s="7" t="s">
        <v>596</v>
      </c>
    </row>
    <row r="6" spans="1:13" x14ac:dyDescent="0.3">
      <c r="A6" s="23">
        <v>2</v>
      </c>
      <c r="B6" t="s">
        <v>66</v>
      </c>
      <c r="C6" s="16">
        <v>0</v>
      </c>
      <c r="D6" s="17" t="s">
        <v>568</v>
      </c>
      <c r="E6" s="16">
        <v>0</v>
      </c>
      <c r="F6" s="17" t="s">
        <v>568</v>
      </c>
      <c r="G6" s="16">
        <v>0</v>
      </c>
      <c r="H6" s="17" t="s">
        <v>568</v>
      </c>
      <c r="I6" s="16">
        <v>0</v>
      </c>
      <c r="J6" s="17" t="s">
        <v>568</v>
      </c>
      <c r="K6" s="16">
        <v>0</v>
      </c>
      <c r="M6" t="s">
        <v>68</v>
      </c>
    </row>
    <row r="7" spans="1:13" x14ac:dyDescent="0.3">
      <c r="A7" s="23">
        <v>3</v>
      </c>
      <c r="B7" t="s">
        <v>69</v>
      </c>
      <c r="C7" s="16">
        <v>10</v>
      </c>
      <c r="D7" s="17" t="s">
        <v>568</v>
      </c>
      <c r="E7" s="16">
        <v>10</v>
      </c>
      <c r="F7" s="17" t="s">
        <v>568</v>
      </c>
      <c r="G7" s="16">
        <v>10</v>
      </c>
      <c r="H7" s="17" t="s">
        <v>568</v>
      </c>
      <c r="I7" s="16">
        <v>10</v>
      </c>
      <c r="J7" s="17" t="s">
        <v>71</v>
      </c>
      <c r="K7" s="16">
        <v>5</v>
      </c>
      <c r="M7" t="s">
        <v>70</v>
      </c>
    </row>
    <row r="8" spans="1:13" x14ac:dyDescent="0.3">
      <c r="A8" s="23">
        <v>4</v>
      </c>
      <c r="B8" t="s">
        <v>72</v>
      </c>
      <c r="C8" s="16">
        <v>1</v>
      </c>
      <c r="D8" s="17" t="s">
        <v>568</v>
      </c>
      <c r="E8" s="16">
        <v>1</v>
      </c>
      <c r="F8" s="17" t="s">
        <v>568</v>
      </c>
      <c r="G8" s="16">
        <v>1</v>
      </c>
      <c r="H8" s="17" t="s">
        <v>568</v>
      </c>
      <c r="I8" s="16">
        <v>1</v>
      </c>
      <c r="J8" s="17" t="s">
        <v>568</v>
      </c>
      <c r="K8" s="16">
        <v>1</v>
      </c>
    </row>
    <row r="9" spans="1:13" x14ac:dyDescent="0.3">
      <c r="A9" s="23">
        <v>5</v>
      </c>
      <c r="B9" t="s">
        <v>74</v>
      </c>
      <c r="C9" s="16">
        <v>12.7</v>
      </c>
      <c r="D9" s="17" t="s">
        <v>568</v>
      </c>
      <c r="E9" s="16">
        <v>12.7</v>
      </c>
      <c r="F9" s="17" t="s">
        <v>568</v>
      </c>
      <c r="G9" s="16">
        <v>12.7</v>
      </c>
      <c r="H9" s="17" t="s">
        <v>568</v>
      </c>
      <c r="I9" s="16">
        <v>12.7</v>
      </c>
      <c r="J9" s="17" t="s">
        <v>568</v>
      </c>
      <c r="K9" s="16">
        <v>12.7</v>
      </c>
    </row>
    <row r="10" spans="1:13" x14ac:dyDescent="0.3">
      <c r="A10" s="23">
        <v>6</v>
      </c>
      <c r="B10" t="s">
        <v>75</v>
      </c>
      <c r="C10" s="16">
        <v>0.05</v>
      </c>
      <c r="D10" s="17" t="s">
        <v>568</v>
      </c>
      <c r="E10" s="16">
        <v>0.05</v>
      </c>
      <c r="F10" s="17" t="s">
        <v>568</v>
      </c>
      <c r="G10" s="16">
        <v>0.05</v>
      </c>
      <c r="H10" s="17" t="s">
        <v>568</v>
      </c>
      <c r="I10" s="16">
        <v>0.05</v>
      </c>
      <c r="J10" s="17" t="s">
        <v>568</v>
      </c>
      <c r="K10" s="16">
        <v>0.05</v>
      </c>
      <c r="M10" t="s">
        <v>76</v>
      </c>
    </row>
    <row r="11" spans="1:13" x14ac:dyDescent="0.3">
      <c r="A11" s="23">
        <v>7</v>
      </c>
      <c r="B11" t="s">
        <v>77</v>
      </c>
      <c r="C11" s="16">
        <v>0.254</v>
      </c>
      <c r="D11" s="17" t="s">
        <v>568</v>
      </c>
      <c r="E11" s="16">
        <v>0.254</v>
      </c>
      <c r="F11" s="17" t="s">
        <v>568</v>
      </c>
      <c r="G11" s="16">
        <v>0.254</v>
      </c>
      <c r="H11" s="17" t="s">
        <v>568</v>
      </c>
      <c r="I11" s="16">
        <v>0.254</v>
      </c>
      <c r="J11" s="17" t="s">
        <v>568</v>
      </c>
      <c r="K11" s="16">
        <v>0.254</v>
      </c>
    </row>
    <row r="12" spans="1:13" x14ac:dyDescent="0.3">
      <c r="A12" s="23">
        <v>8</v>
      </c>
      <c r="B12" t="s">
        <v>78</v>
      </c>
      <c r="C12" s="16">
        <v>0</v>
      </c>
      <c r="D12" s="17" t="s">
        <v>568</v>
      </c>
      <c r="E12" s="16">
        <v>0</v>
      </c>
      <c r="F12" s="17" t="s">
        <v>80</v>
      </c>
      <c r="G12" s="16">
        <v>0</v>
      </c>
      <c r="H12" s="17" t="s">
        <v>568</v>
      </c>
      <c r="I12" s="16">
        <v>0</v>
      </c>
      <c r="J12" s="17" t="s">
        <v>568</v>
      </c>
      <c r="K12" s="16">
        <v>0</v>
      </c>
      <c r="M12" t="s">
        <v>79</v>
      </c>
    </row>
    <row r="13" spans="1:13" x14ac:dyDescent="0.3">
      <c r="A13" s="23">
        <v>9</v>
      </c>
      <c r="B13" t="s">
        <v>81</v>
      </c>
      <c r="C13" s="16" t="b">
        <v>1</v>
      </c>
      <c r="D13" s="17" t="s">
        <v>568</v>
      </c>
      <c r="E13" s="16" t="b">
        <v>1</v>
      </c>
      <c r="F13" s="17" t="s">
        <v>568</v>
      </c>
      <c r="G13" s="16" t="b">
        <v>1</v>
      </c>
      <c r="H13" s="17" t="s">
        <v>80</v>
      </c>
      <c r="I13" s="32" t="b">
        <v>0</v>
      </c>
      <c r="J13" s="17" t="s">
        <v>568</v>
      </c>
      <c r="K13" s="32" t="b">
        <v>0</v>
      </c>
      <c r="L13" t="s">
        <v>613</v>
      </c>
    </row>
    <row r="14" spans="1:13" x14ac:dyDescent="0.3">
      <c r="A14" s="23">
        <v>10</v>
      </c>
      <c r="B14" t="s">
        <v>83</v>
      </c>
      <c r="C14" s="16">
        <v>3.2</v>
      </c>
      <c r="D14" s="17" t="s">
        <v>568</v>
      </c>
      <c r="E14" s="16">
        <v>3.2</v>
      </c>
      <c r="F14" s="17" t="s">
        <v>568</v>
      </c>
      <c r="G14" s="16">
        <v>3.2</v>
      </c>
      <c r="H14" s="17" t="s">
        <v>568</v>
      </c>
      <c r="I14" s="16">
        <v>3.2</v>
      </c>
      <c r="J14" s="17" t="s">
        <v>568</v>
      </c>
      <c r="K14" s="16">
        <v>3.2</v>
      </c>
    </row>
    <row r="15" spans="1:13" x14ac:dyDescent="0.3">
      <c r="A15" s="23">
        <v>11</v>
      </c>
      <c r="B15" t="s">
        <v>84</v>
      </c>
      <c r="C15" s="16" t="b">
        <v>1</v>
      </c>
      <c r="D15" s="17" t="s">
        <v>568</v>
      </c>
      <c r="E15" s="16" t="b">
        <v>1</v>
      </c>
      <c r="F15" s="17" t="s">
        <v>568</v>
      </c>
      <c r="G15" s="16" t="b">
        <v>1</v>
      </c>
      <c r="H15" s="17" t="s">
        <v>80</v>
      </c>
      <c r="I15" s="32" t="b">
        <v>0</v>
      </c>
      <c r="J15" s="17" t="s">
        <v>568</v>
      </c>
      <c r="K15" s="32" t="b">
        <v>0</v>
      </c>
      <c r="L15" t="s">
        <v>613</v>
      </c>
    </row>
    <row r="16" spans="1:13" s="25" customFormat="1" ht="15" thickBot="1" x14ac:dyDescent="0.35">
      <c r="A16" s="24">
        <v>12</v>
      </c>
      <c r="B16" s="25" t="s">
        <v>85</v>
      </c>
      <c r="C16" s="27">
        <v>7</v>
      </c>
      <c r="D16" s="28" t="s">
        <v>568</v>
      </c>
      <c r="E16" s="27">
        <v>7</v>
      </c>
      <c r="F16" s="28" t="s">
        <v>568</v>
      </c>
      <c r="G16" s="27">
        <v>7</v>
      </c>
      <c r="H16" s="28" t="s">
        <v>568</v>
      </c>
      <c r="I16" s="27">
        <v>7</v>
      </c>
      <c r="J16" s="28" t="s">
        <v>568</v>
      </c>
      <c r="K16" s="27">
        <v>7</v>
      </c>
    </row>
    <row r="18" spans="2:2" x14ac:dyDescent="0.3">
      <c r="B18" t="s">
        <v>625</v>
      </c>
    </row>
  </sheetData>
  <pageMargins left="0.7" right="0.7" top="0.75" bottom="0.75" header="0.3" footer="0.3"/>
  <pageSetup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2F1FE6-93D2-450B-BE28-B86251E5D27E}">
  <sheetPr codeName="Sheet4">
    <tabColor theme="2"/>
  </sheetPr>
  <dimension ref="A2:S55"/>
  <sheetViews>
    <sheetView topLeftCell="A3" zoomScale="92" zoomScaleNormal="54" workbookViewId="0">
      <selection activeCell="B55" sqref="B55"/>
    </sheetView>
  </sheetViews>
  <sheetFormatPr defaultRowHeight="14.4" x14ac:dyDescent="0.3"/>
  <cols>
    <col min="1" max="1" width="3.33203125" bestFit="1" customWidth="1"/>
    <col min="2" max="2" width="47.5546875" bestFit="1" customWidth="1"/>
    <col min="3" max="3" width="12.109375" bestFit="1" customWidth="1"/>
    <col min="4" max="4" width="12.109375" hidden="1" customWidth="1"/>
    <col min="5" max="5" width="10.5546875" customWidth="1"/>
    <col min="6" max="6" width="12.88671875" hidden="1" customWidth="1"/>
    <col min="7" max="7" width="10.33203125" customWidth="1"/>
    <col min="8" max="8" width="11.33203125" hidden="1" customWidth="1"/>
    <col min="9" max="9" width="12.88671875" bestFit="1" customWidth="1"/>
    <col min="10" max="10" width="14.33203125" hidden="1" customWidth="1"/>
    <col min="11" max="11" width="9.6640625" customWidth="1"/>
    <col min="12" max="12" width="12.88671875" hidden="1" customWidth="1"/>
    <col min="13" max="13" width="9.6640625" bestFit="1" customWidth="1"/>
    <col min="14" max="14" width="10.109375" hidden="1" customWidth="1"/>
    <col min="15" max="15" width="9.6640625" customWidth="1"/>
    <col min="16" max="16" width="13.109375" hidden="1" customWidth="1"/>
    <col min="17" max="17" width="12.33203125" customWidth="1"/>
    <col min="18" max="18" width="16.5546875" customWidth="1"/>
    <col min="19" max="19" width="19.109375" customWidth="1"/>
  </cols>
  <sheetData>
    <row r="2" spans="1:19" ht="15.6" x14ac:dyDescent="0.3">
      <c r="B2" s="41" t="s">
        <v>710</v>
      </c>
    </row>
    <row r="3" spans="1:19" ht="15" thickBot="1" x14ac:dyDescent="0.35"/>
    <row r="4" spans="1:19" s="22" customFormat="1" ht="77.25" customHeight="1" x14ac:dyDescent="0.3">
      <c r="A4" s="18" t="s">
        <v>0</v>
      </c>
      <c r="B4" s="19" t="s">
        <v>56</v>
      </c>
      <c r="C4" s="20" t="s">
        <v>690</v>
      </c>
      <c r="D4" s="20" t="s">
        <v>256</v>
      </c>
      <c r="E4" s="20" t="s">
        <v>544</v>
      </c>
      <c r="F4" s="20" t="s">
        <v>86</v>
      </c>
      <c r="G4" s="20" t="s">
        <v>545</v>
      </c>
      <c r="H4" s="20" t="s">
        <v>87</v>
      </c>
      <c r="I4" s="20" t="s">
        <v>546</v>
      </c>
      <c r="J4" s="20" t="s">
        <v>88</v>
      </c>
      <c r="K4" s="20" t="s">
        <v>549</v>
      </c>
      <c r="L4" s="20" t="s">
        <v>58</v>
      </c>
      <c r="M4" s="20" t="s">
        <v>547</v>
      </c>
      <c r="N4" s="20" t="s">
        <v>59</v>
      </c>
      <c r="O4" s="20" t="s">
        <v>550</v>
      </c>
      <c r="P4" s="20" t="s">
        <v>60</v>
      </c>
      <c r="Q4" s="20" t="s">
        <v>548</v>
      </c>
      <c r="R4" s="21" t="s">
        <v>63</v>
      </c>
      <c r="S4" s="22" t="s">
        <v>711</v>
      </c>
    </row>
    <row r="5" spans="1:19" x14ac:dyDescent="0.3">
      <c r="A5" s="23">
        <v>1</v>
      </c>
      <c r="B5" t="s">
        <v>176</v>
      </c>
      <c r="C5" s="16">
        <v>10</v>
      </c>
      <c r="D5" s="17" t="s">
        <v>568</v>
      </c>
      <c r="E5" s="16">
        <v>10</v>
      </c>
      <c r="F5" s="17" t="s">
        <v>178</v>
      </c>
      <c r="G5" s="16">
        <v>10</v>
      </c>
      <c r="H5" s="17" t="s">
        <v>568</v>
      </c>
      <c r="I5" s="16">
        <v>10</v>
      </c>
      <c r="J5" s="17" t="s">
        <v>568</v>
      </c>
      <c r="K5" s="16">
        <v>10</v>
      </c>
      <c r="L5" s="17" t="s">
        <v>568</v>
      </c>
      <c r="M5" s="16">
        <v>10</v>
      </c>
      <c r="N5" s="17" t="s">
        <v>568</v>
      </c>
      <c r="O5" s="16">
        <v>10</v>
      </c>
      <c r="P5" s="17" t="s">
        <v>568</v>
      </c>
      <c r="Q5" s="15">
        <v>10</v>
      </c>
      <c r="S5" t="s">
        <v>177</v>
      </c>
    </row>
    <row r="6" spans="1:19" x14ac:dyDescent="0.3">
      <c r="A6" s="23">
        <v>2</v>
      </c>
      <c r="B6" t="s">
        <v>179</v>
      </c>
      <c r="C6" s="16" t="s">
        <v>181</v>
      </c>
      <c r="D6" s="17" t="s">
        <v>568</v>
      </c>
      <c r="E6" s="16" t="s">
        <v>181</v>
      </c>
      <c r="F6" s="17" t="s">
        <v>71</v>
      </c>
      <c r="G6" s="16" t="s">
        <v>183</v>
      </c>
      <c r="H6" s="17" t="s">
        <v>568</v>
      </c>
      <c r="I6" s="16" t="s">
        <v>183</v>
      </c>
      <c r="J6" s="17" t="s">
        <v>80</v>
      </c>
      <c r="K6" s="16" t="s">
        <v>183</v>
      </c>
      <c r="L6" s="17" t="s">
        <v>568</v>
      </c>
      <c r="M6" s="16" t="s">
        <v>183</v>
      </c>
      <c r="N6" s="17" t="s">
        <v>568</v>
      </c>
      <c r="O6" s="16" t="s">
        <v>183</v>
      </c>
      <c r="P6" s="17" t="s">
        <v>568</v>
      </c>
      <c r="Q6" s="15" t="s">
        <v>183</v>
      </c>
      <c r="R6" s="7"/>
      <c r="S6" t="s">
        <v>182</v>
      </c>
    </row>
    <row r="7" spans="1:19" x14ac:dyDescent="0.3">
      <c r="A7" s="23">
        <v>3</v>
      </c>
      <c r="B7" t="s">
        <v>184</v>
      </c>
      <c r="C7" s="16">
        <v>1</v>
      </c>
      <c r="D7" s="17" t="s">
        <v>568</v>
      </c>
      <c r="E7" s="16">
        <v>1</v>
      </c>
      <c r="F7" s="17" t="s">
        <v>178</v>
      </c>
      <c r="G7" s="16">
        <v>1</v>
      </c>
      <c r="H7" s="17" t="s">
        <v>568</v>
      </c>
      <c r="I7" s="16">
        <v>1</v>
      </c>
      <c r="J7" s="17" t="s">
        <v>568</v>
      </c>
      <c r="K7" s="16">
        <v>1</v>
      </c>
      <c r="L7" s="17" t="s">
        <v>568</v>
      </c>
      <c r="M7" s="16">
        <v>1</v>
      </c>
      <c r="N7" s="17" t="s">
        <v>568</v>
      </c>
      <c r="O7" s="16">
        <v>1</v>
      </c>
      <c r="P7" s="17" t="s">
        <v>568</v>
      </c>
      <c r="Q7" s="15">
        <v>1</v>
      </c>
      <c r="S7" t="s">
        <v>185</v>
      </c>
    </row>
    <row r="8" spans="1:19" x14ac:dyDescent="0.3">
      <c r="A8" s="23">
        <v>4</v>
      </c>
      <c r="B8" t="s">
        <v>186</v>
      </c>
      <c r="C8" s="16">
        <v>0</v>
      </c>
      <c r="D8" s="17" t="s">
        <v>568</v>
      </c>
      <c r="E8" s="16">
        <v>0</v>
      </c>
      <c r="F8" s="17" t="s">
        <v>178</v>
      </c>
      <c r="G8" s="16">
        <v>0</v>
      </c>
      <c r="H8" s="17" t="s">
        <v>568</v>
      </c>
      <c r="I8" s="16">
        <v>0</v>
      </c>
      <c r="J8" s="17" t="s">
        <v>568</v>
      </c>
      <c r="K8" s="16">
        <v>0</v>
      </c>
      <c r="L8" s="17" t="s">
        <v>568</v>
      </c>
      <c r="M8" s="16">
        <v>0</v>
      </c>
      <c r="N8" s="17" t="s">
        <v>568</v>
      </c>
      <c r="O8" s="16">
        <v>0</v>
      </c>
      <c r="P8" s="17" t="s">
        <v>568</v>
      </c>
      <c r="Q8" s="15">
        <v>0</v>
      </c>
      <c r="S8" t="s">
        <v>187</v>
      </c>
    </row>
    <row r="9" spans="1:19" x14ac:dyDescent="0.3">
      <c r="A9" s="23">
        <v>5</v>
      </c>
      <c r="B9" t="s">
        <v>188</v>
      </c>
      <c r="C9" s="16" t="b">
        <v>0</v>
      </c>
      <c r="D9" s="17" t="s">
        <v>568</v>
      </c>
      <c r="E9" s="16" t="b">
        <v>0</v>
      </c>
      <c r="F9" s="17" t="s">
        <v>178</v>
      </c>
      <c r="G9" s="16" t="b">
        <v>0</v>
      </c>
      <c r="H9" s="17" t="s">
        <v>568</v>
      </c>
      <c r="I9" s="16" t="b">
        <v>0</v>
      </c>
      <c r="J9" s="17" t="s">
        <v>568</v>
      </c>
      <c r="K9" s="16" t="b">
        <v>0</v>
      </c>
      <c r="L9" s="17" t="s">
        <v>568</v>
      </c>
      <c r="M9" s="16" t="b">
        <v>0</v>
      </c>
      <c r="N9" s="17" t="s">
        <v>568</v>
      </c>
      <c r="O9" s="16" t="b">
        <v>0</v>
      </c>
      <c r="P9" s="17" t="s">
        <v>568</v>
      </c>
      <c r="Q9" s="15" t="b">
        <v>0</v>
      </c>
      <c r="S9" t="s">
        <v>189</v>
      </c>
    </row>
    <row r="10" spans="1:19" x14ac:dyDescent="0.3">
      <c r="A10" s="23">
        <v>6</v>
      </c>
      <c r="B10" t="s">
        <v>190</v>
      </c>
      <c r="C10" s="16">
        <v>0.03</v>
      </c>
      <c r="D10" s="17" t="s">
        <v>568</v>
      </c>
      <c r="E10" s="16">
        <v>0.03</v>
      </c>
      <c r="F10" s="17" t="s">
        <v>178</v>
      </c>
      <c r="G10" s="16">
        <v>0.03</v>
      </c>
      <c r="H10" s="17" t="s">
        <v>568</v>
      </c>
      <c r="I10" s="16">
        <v>0.03</v>
      </c>
      <c r="J10" s="17" t="s">
        <v>568</v>
      </c>
      <c r="K10" s="16">
        <v>0.03</v>
      </c>
      <c r="L10" s="17" t="s">
        <v>568</v>
      </c>
      <c r="M10" s="16">
        <v>0.03</v>
      </c>
      <c r="N10" s="17" t="s">
        <v>568</v>
      </c>
      <c r="O10" s="16">
        <v>0.03</v>
      </c>
      <c r="P10" s="17" t="s">
        <v>568</v>
      </c>
      <c r="Q10" s="15">
        <v>0.03</v>
      </c>
      <c r="S10" t="s">
        <v>191</v>
      </c>
    </row>
    <row r="11" spans="1:19" x14ac:dyDescent="0.3">
      <c r="A11" s="23">
        <v>7</v>
      </c>
      <c r="B11" t="s">
        <v>192</v>
      </c>
      <c r="C11" s="16">
        <v>0.1</v>
      </c>
      <c r="D11" s="17" t="s">
        <v>568</v>
      </c>
      <c r="E11" s="16">
        <v>0.1</v>
      </c>
      <c r="F11" s="17" t="s">
        <v>178</v>
      </c>
      <c r="G11" s="16">
        <v>0.1</v>
      </c>
      <c r="H11" s="17" t="s">
        <v>568</v>
      </c>
      <c r="I11" s="16">
        <v>0.1</v>
      </c>
      <c r="J11" s="17" t="s">
        <v>568</v>
      </c>
      <c r="K11" s="16">
        <v>0.1</v>
      </c>
      <c r="L11" s="17" t="s">
        <v>568</v>
      </c>
      <c r="M11" s="16">
        <v>0.1</v>
      </c>
      <c r="N11" s="17" t="s">
        <v>568</v>
      </c>
      <c r="O11" s="16">
        <v>0.1</v>
      </c>
      <c r="P11" s="17" t="s">
        <v>568</v>
      </c>
      <c r="Q11" s="15">
        <v>0.1</v>
      </c>
      <c r="S11" t="s">
        <v>193</v>
      </c>
    </row>
    <row r="12" spans="1:19" x14ac:dyDescent="0.3">
      <c r="A12" s="23">
        <v>8</v>
      </c>
      <c r="B12" t="s">
        <v>194</v>
      </c>
      <c r="C12" s="16">
        <v>0.2</v>
      </c>
      <c r="D12" s="17" t="s">
        <v>568</v>
      </c>
      <c r="E12" s="16">
        <v>0.2</v>
      </c>
      <c r="F12" s="17" t="s">
        <v>178</v>
      </c>
      <c r="G12" s="16">
        <v>0.2</v>
      </c>
      <c r="H12" s="17" t="s">
        <v>568</v>
      </c>
      <c r="I12" s="16">
        <v>0.2</v>
      </c>
      <c r="J12" s="17" t="s">
        <v>568</v>
      </c>
      <c r="K12" s="16">
        <v>0.2</v>
      </c>
      <c r="L12" s="17" t="s">
        <v>568</v>
      </c>
      <c r="M12" s="16">
        <v>0.2</v>
      </c>
      <c r="N12" s="17" t="s">
        <v>568</v>
      </c>
      <c r="O12" s="16">
        <v>0.2</v>
      </c>
      <c r="P12" s="17" t="s">
        <v>568</v>
      </c>
      <c r="Q12" s="15">
        <v>0.2</v>
      </c>
      <c r="S12" t="s">
        <v>195</v>
      </c>
    </row>
    <row r="13" spans="1:19" x14ac:dyDescent="0.3">
      <c r="A13" s="23">
        <v>9</v>
      </c>
      <c r="B13" t="s">
        <v>196</v>
      </c>
      <c r="C13" s="16">
        <v>1</v>
      </c>
      <c r="D13" s="17" t="s">
        <v>568</v>
      </c>
      <c r="E13" s="16">
        <v>1</v>
      </c>
      <c r="F13" s="17" t="s">
        <v>178</v>
      </c>
      <c r="G13" s="16">
        <v>1</v>
      </c>
      <c r="H13" s="17" t="s">
        <v>568</v>
      </c>
      <c r="I13" s="16">
        <v>1</v>
      </c>
      <c r="J13" s="17" t="s">
        <v>568</v>
      </c>
      <c r="K13" s="16">
        <v>1</v>
      </c>
      <c r="L13" s="17" t="s">
        <v>568</v>
      </c>
      <c r="M13" s="16">
        <v>1</v>
      </c>
      <c r="N13" s="17" t="s">
        <v>568</v>
      </c>
      <c r="O13" s="16">
        <v>1</v>
      </c>
      <c r="P13" s="17" t="s">
        <v>568</v>
      </c>
      <c r="Q13" s="15">
        <v>1</v>
      </c>
      <c r="S13" t="s">
        <v>197</v>
      </c>
    </row>
    <row r="14" spans="1:19" x14ac:dyDescent="0.3">
      <c r="A14" s="23">
        <v>10</v>
      </c>
      <c r="B14" t="s">
        <v>198</v>
      </c>
      <c r="C14" s="16" t="b">
        <v>0</v>
      </c>
      <c r="D14" s="17" t="s">
        <v>568</v>
      </c>
      <c r="E14" s="16" t="b">
        <v>0</v>
      </c>
      <c r="F14" s="17" t="s">
        <v>178</v>
      </c>
      <c r="G14" s="16" t="b">
        <v>0</v>
      </c>
      <c r="H14" s="17" t="s">
        <v>568</v>
      </c>
      <c r="I14" s="16" t="b">
        <v>0</v>
      </c>
      <c r="J14" s="17" t="s">
        <v>568</v>
      </c>
      <c r="K14" s="16" t="b">
        <v>0</v>
      </c>
      <c r="L14" s="17" t="s">
        <v>568</v>
      </c>
      <c r="M14" s="16" t="b">
        <v>0</v>
      </c>
      <c r="N14" s="17" t="s">
        <v>568</v>
      </c>
      <c r="O14" s="16" t="b">
        <v>0</v>
      </c>
      <c r="P14" s="17" t="s">
        <v>568</v>
      </c>
      <c r="Q14" s="15" t="b">
        <v>0</v>
      </c>
      <c r="S14" t="s">
        <v>199</v>
      </c>
    </row>
    <row r="15" spans="1:19" x14ac:dyDescent="0.3">
      <c r="A15" s="23">
        <v>11</v>
      </c>
      <c r="B15" t="s">
        <v>200</v>
      </c>
      <c r="C15" s="16">
        <v>0.1</v>
      </c>
      <c r="D15" s="17" t="s">
        <v>568</v>
      </c>
      <c r="E15" s="16">
        <v>0.1</v>
      </c>
      <c r="F15" s="17" t="s">
        <v>178</v>
      </c>
      <c r="G15" s="16">
        <v>0.1</v>
      </c>
      <c r="H15" s="17" t="s">
        <v>568</v>
      </c>
      <c r="I15" s="16">
        <v>0.1</v>
      </c>
      <c r="J15" s="17" t="s">
        <v>568</v>
      </c>
      <c r="K15" s="16">
        <v>0.1</v>
      </c>
      <c r="L15" s="17" t="s">
        <v>568</v>
      </c>
      <c r="M15" s="16">
        <v>0.1</v>
      </c>
      <c r="N15" s="17" t="s">
        <v>568</v>
      </c>
      <c r="O15" s="16">
        <v>0.1</v>
      </c>
      <c r="P15" s="17" t="s">
        <v>568</v>
      </c>
      <c r="Q15" s="15">
        <v>0.1</v>
      </c>
      <c r="S15" t="s">
        <v>201</v>
      </c>
    </row>
    <row r="16" spans="1:19" x14ac:dyDescent="0.3">
      <c r="A16" s="23">
        <v>12</v>
      </c>
      <c r="B16" t="s">
        <v>202</v>
      </c>
      <c r="C16" s="16">
        <v>9.9999999999999995E-7</v>
      </c>
      <c r="D16" s="17" t="s">
        <v>568</v>
      </c>
      <c r="E16" s="16">
        <v>9.9999999999999995E-7</v>
      </c>
      <c r="F16" s="17" t="s">
        <v>178</v>
      </c>
      <c r="G16" s="16">
        <v>9.9999999999999995E-7</v>
      </c>
      <c r="H16" s="17" t="s">
        <v>568</v>
      </c>
      <c r="I16" s="16">
        <v>9.9999999999999995E-7</v>
      </c>
      <c r="J16" s="17" t="s">
        <v>568</v>
      </c>
      <c r="K16" s="16">
        <v>9.9999999999999995E-7</v>
      </c>
      <c r="L16" s="17" t="s">
        <v>568</v>
      </c>
      <c r="M16" s="16">
        <v>9.9999999999999995E-7</v>
      </c>
      <c r="N16" s="17" t="s">
        <v>568</v>
      </c>
      <c r="O16" s="16">
        <v>9.9999999999999995E-7</v>
      </c>
      <c r="P16" s="17" t="s">
        <v>568</v>
      </c>
      <c r="Q16" s="15">
        <v>9.9999999999999995E-7</v>
      </c>
      <c r="S16" t="s">
        <v>203</v>
      </c>
    </row>
    <row r="17" spans="1:19" x14ac:dyDescent="0.3">
      <c r="A17" s="23">
        <v>13</v>
      </c>
      <c r="B17" t="s">
        <v>204</v>
      </c>
      <c r="C17" s="16">
        <v>20</v>
      </c>
      <c r="D17" s="17" t="s">
        <v>568</v>
      </c>
      <c r="E17" s="16">
        <v>20</v>
      </c>
      <c r="F17" s="17" t="s">
        <v>178</v>
      </c>
      <c r="G17" s="16">
        <v>20</v>
      </c>
      <c r="H17" s="17" t="s">
        <v>568</v>
      </c>
      <c r="I17" s="16">
        <v>20</v>
      </c>
      <c r="J17" s="17" t="s">
        <v>568</v>
      </c>
      <c r="K17" s="16">
        <v>20</v>
      </c>
      <c r="L17" s="17" t="s">
        <v>568</v>
      </c>
      <c r="M17" s="16">
        <v>20</v>
      </c>
      <c r="N17" s="17" t="s">
        <v>568</v>
      </c>
      <c r="O17" s="16">
        <v>20</v>
      </c>
      <c r="P17" s="17" t="s">
        <v>568</v>
      </c>
      <c r="Q17" s="15">
        <v>20</v>
      </c>
      <c r="S17" t="s">
        <v>205</v>
      </c>
    </row>
    <row r="18" spans="1:19" x14ac:dyDescent="0.3">
      <c r="A18" s="23">
        <v>14</v>
      </c>
      <c r="B18" t="s">
        <v>206</v>
      </c>
      <c r="C18" s="16">
        <v>90000</v>
      </c>
      <c r="D18" s="17" t="s">
        <v>568</v>
      </c>
      <c r="E18" s="16">
        <v>90000</v>
      </c>
      <c r="F18" s="17" t="s">
        <v>178</v>
      </c>
      <c r="G18" s="16">
        <v>90000</v>
      </c>
      <c r="H18" s="17" t="s">
        <v>568</v>
      </c>
      <c r="I18" s="16">
        <v>90000</v>
      </c>
      <c r="J18" s="17" t="s">
        <v>568</v>
      </c>
      <c r="K18" s="16">
        <v>90000</v>
      </c>
      <c r="L18" s="17" t="s">
        <v>568</v>
      </c>
      <c r="M18" s="16">
        <v>90000</v>
      </c>
      <c r="N18" s="17" t="s">
        <v>568</v>
      </c>
      <c r="O18" s="16">
        <v>90000</v>
      </c>
      <c r="P18" s="17" t="s">
        <v>568</v>
      </c>
      <c r="Q18" s="15">
        <v>90000</v>
      </c>
      <c r="S18" t="s">
        <v>207</v>
      </c>
    </row>
    <row r="19" spans="1:19" x14ac:dyDescent="0.3">
      <c r="A19" s="23">
        <v>15</v>
      </c>
      <c r="B19" t="s">
        <v>208</v>
      </c>
      <c r="C19" s="16">
        <v>1</v>
      </c>
      <c r="D19" s="17" t="s">
        <v>568</v>
      </c>
      <c r="E19" s="16">
        <v>1</v>
      </c>
      <c r="F19" s="17" t="s">
        <v>178</v>
      </c>
      <c r="G19" s="16">
        <v>1</v>
      </c>
      <c r="H19" s="17" t="s">
        <v>568</v>
      </c>
      <c r="I19" s="16">
        <v>1</v>
      </c>
      <c r="J19" s="17" t="s">
        <v>568</v>
      </c>
      <c r="K19" s="16">
        <v>1</v>
      </c>
      <c r="L19" s="17" t="s">
        <v>568</v>
      </c>
      <c r="M19" s="16">
        <v>1</v>
      </c>
      <c r="N19" s="17" t="s">
        <v>568</v>
      </c>
      <c r="O19" s="16">
        <v>1</v>
      </c>
      <c r="P19" s="17" t="s">
        <v>568</v>
      </c>
      <c r="Q19" s="15">
        <v>1</v>
      </c>
      <c r="S19" t="s">
        <v>209</v>
      </c>
    </row>
    <row r="20" spans="1:19" x14ac:dyDescent="0.3">
      <c r="A20" s="23">
        <v>16</v>
      </c>
      <c r="B20" t="s">
        <v>210</v>
      </c>
      <c r="C20" s="16">
        <v>0.1</v>
      </c>
      <c r="D20" s="17" t="s">
        <v>568</v>
      </c>
      <c r="E20" s="16">
        <v>0.1</v>
      </c>
      <c r="F20" s="17" t="s">
        <v>178</v>
      </c>
      <c r="G20" s="16">
        <v>0.1</v>
      </c>
      <c r="H20" s="17" t="s">
        <v>568</v>
      </c>
      <c r="I20" s="16">
        <v>0.1</v>
      </c>
      <c r="J20" s="17" t="s">
        <v>568</v>
      </c>
      <c r="K20" s="16">
        <v>0.1</v>
      </c>
      <c r="L20" s="17" t="s">
        <v>568</v>
      </c>
      <c r="M20" s="16">
        <v>0.1</v>
      </c>
      <c r="N20" s="17" t="s">
        <v>568</v>
      </c>
      <c r="O20" s="16">
        <v>0.1</v>
      </c>
      <c r="P20" s="17" t="s">
        <v>568</v>
      </c>
      <c r="Q20" s="15">
        <v>0.1</v>
      </c>
      <c r="S20" t="s">
        <v>211</v>
      </c>
    </row>
    <row r="21" spans="1:19" x14ac:dyDescent="0.3">
      <c r="A21" s="23">
        <v>17</v>
      </c>
      <c r="B21" t="s">
        <v>212</v>
      </c>
      <c r="C21" s="16">
        <v>0.25</v>
      </c>
      <c r="D21" s="17" t="s">
        <v>568</v>
      </c>
      <c r="E21" s="16">
        <v>0.25</v>
      </c>
      <c r="F21" s="17" t="s">
        <v>178</v>
      </c>
      <c r="G21" s="16">
        <v>0.25</v>
      </c>
      <c r="H21" s="17" t="s">
        <v>568</v>
      </c>
      <c r="I21" s="16">
        <v>1</v>
      </c>
      <c r="J21" s="17" t="s">
        <v>568</v>
      </c>
      <c r="K21" s="16">
        <v>1</v>
      </c>
      <c r="L21" s="17" t="s">
        <v>568</v>
      </c>
      <c r="M21" s="16">
        <v>1</v>
      </c>
      <c r="N21" s="17" t="s">
        <v>568</v>
      </c>
      <c r="O21" s="16">
        <v>1</v>
      </c>
      <c r="P21" s="17" t="s">
        <v>568</v>
      </c>
      <c r="Q21" s="15">
        <v>1</v>
      </c>
      <c r="S21" t="s">
        <v>213</v>
      </c>
    </row>
    <row r="22" spans="1:19" x14ac:dyDescent="0.3">
      <c r="A22" s="23">
        <v>18</v>
      </c>
      <c r="B22" t="s">
        <v>214</v>
      </c>
      <c r="C22" s="16">
        <v>0</v>
      </c>
      <c r="D22" s="17" t="s">
        <v>568</v>
      </c>
      <c r="E22" s="16">
        <v>0</v>
      </c>
      <c r="F22" s="17" t="s">
        <v>178</v>
      </c>
      <c r="G22" s="16">
        <v>0</v>
      </c>
      <c r="H22" s="17" t="s">
        <v>568</v>
      </c>
      <c r="I22" s="16">
        <v>0</v>
      </c>
      <c r="J22" s="17" t="s">
        <v>568</v>
      </c>
      <c r="K22" s="16">
        <v>0</v>
      </c>
      <c r="L22" s="17" t="s">
        <v>568</v>
      </c>
      <c r="M22" s="16">
        <v>0</v>
      </c>
      <c r="N22" s="17" t="s">
        <v>568</v>
      </c>
      <c r="O22" s="16">
        <v>0</v>
      </c>
      <c r="P22" s="17" t="s">
        <v>568</v>
      </c>
      <c r="Q22" s="15">
        <v>0</v>
      </c>
      <c r="S22" t="s">
        <v>215</v>
      </c>
    </row>
    <row r="23" spans="1:19" x14ac:dyDescent="0.3">
      <c r="A23" s="23">
        <v>19</v>
      </c>
      <c r="B23" t="s">
        <v>216</v>
      </c>
      <c r="C23" s="16">
        <v>1</v>
      </c>
      <c r="D23" s="17" t="s">
        <v>568</v>
      </c>
      <c r="E23" s="16">
        <v>1</v>
      </c>
      <c r="F23" s="17" t="s">
        <v>178</v>
      </c>
      <c r="G23" s="16">
        <v>1</v>
      </c>
      <c r="H23" s="17" t="s">
        <v>568</v>
      </c>
      <c r="I23" s="16">
        <v>1</v>
      </c>
      <c r="J23" s="17" t="s">
        <v>568</v>
      </c>
      <c r="K23" s="16">
        <v>1</v>
      </c>
      <c r="L23" s="17" t="s">
        <v>568</v>
      </c>
      <c r="M23" s="16">
        <v>1</v>
      </c>
      <c r="N23" s="17" t="s">
        <v>568</v>
      </c>
      <c r="O23" s="16">
        <v>1</v>
      </c>
      <c r="P23" s="17" t="s">
        <v>568</v>
      </c>
      <c r="Q23" s="15">
        <v>1</v>
      </c>
      <c r="S23" t="s">
        <v>217</v>
      </c>
    </row>
    <row r="24" spans="1:19" x14ac:dyDescent="0.3">
      <c r="A24" s="23">
        <v>20</v>
      </c>
      <c r="B24" t="s">
        <v>218</v>
      </c>
      <c r="C24" s="16">
        <v>0</v>
      </c>
      <c r="D24" s="17" t="s">
        <v>568</v>
      </c>
      <c r="E24" s="16">
        <v>0</v>
      </c>
      <c r="F24" s="17" t="s">
        <v>178</v>
      </c>
      <c r="G24" s="16">
        <v>0</v>
      </c>
      <c r="H24" s="17" t="s">
        <v>568</v>
      </c>
      <c r="I24" s="16">
        <v>0</v>
      </c>
      <c r="J24" s="17" t="s">
        <v>568</v>
      </c>
      <c r="K24" s="16">
        <v>0</v>
      </c>
      <c r="L24" s="17" t="s">
        <v>568</v>
      </c>
      <c r="M24" s="16">
        <v>0</v>
      </c>
      <c r="N24" s="17" t="s">
        <v>568</v>
      </c>
      <c r="O24" s="16">
        <v>0</v>
      </c>
      <c r="P24" s="17" t="s">
        <v>568</v>
      </c>
      <c r="Q24" s="15">
        <v>0</v>
      </c>
      <c r="S24" t="s">
        <v>219</v>
      </c>
    </row>
    <row r="25" spans="1:19" x14ac:dyDescent="0.3">
      <c r="A25" s="23">
        <v>21</v>
      </c>
      <c r="B25" t="s">
        <v>220</v>
      </c>
      <c r="C25" s="16"/>
      <c r="D25" s="17" t="s">
        <v>568</v>
      </c>
      <c r="E25" s="16"/>
      <c r="F25" s="17" t="s">
        <v>64</v>
      </c>
      <c r="G25" s="16"/>
      <c r="H25" s="17" t="s">
        <v>568</v>
      </c>
      <c r="I25" s="16"/>
      <c r="J25" s="17" t="s">
        <v>568</v>
      </c>
      <c r="K25" s="16"/>
      <c r="L25" s="17" t="s">
        <v>568</v>
      </c>
      <c r="M25" s="16"/>
      <c r="N25" s="17" t="s">
        <v>568</v>
      </c>
      <c r="O25" s="16"/>
      <c r="P25" s="17" t="s">
        <v>568</v>
      </c>
      <c r="Q25" s="15"/>
      <c r="R25" t="s">
        <v>595</v>
      </c>
    </row>
    <row r="26" spans="1:19" x14ac:dyDescent="0.3">
      <c r="A26" s="23">
        <v>22</v>
      </c>
      <c r="B26" t="s">
        <v>221</v>
      </c>
      <c r="C26" s="16"/>
      <c r="D26" s="17" t="s">
        <v>568</v>
      </c>
      <c r="E26" s="16"/>
      <c r="F26" s="17" t="s">
        <v>64</v>
      </c>
      <c r="G26" s="16"/>
      <c r="H26" s="17" t="s">
        <v>568</v>
      </c>
      <c r="I26" s="16"/>
      <c r="J26" s="17" t="s">
        <v>568</v>
      </c>
      <c r="K26" s="16"/>
      <c r="L26" s="17" t="s">
        <v>568</v>
      </c>
      <c r="M26" s="16"/>
      <c r="N26" s="17" t="s">
        <v>568</v>
      </c>
      <c r="O26" s="16"/>
      <c r="P26" s="17" t="s">
        <v>568</v>
      </c>
      <c r="Q26" s="15"/>
      <c r="R26" t="s">
        <v>595</v>
      </c>
    </row>
    <row r="27" spans="1:19" x14ac:dyDescent="0.3">
      <c r="A27" s="23">
        <v>23</v>
      </c>
      <c r="B27" t="s">
        <v>222</v>
      </c>
      <c r="C27" s="16"/>
      <c r="D27" s="17" t="s">
        <v>568</v>
      </c>
      <c r="E27" s="16"/>
      <c r="F27" s="17" t="s">
        <v>64</v>
      </c>
      <c r="G27" s="16"/>
      <c r="H27" s="17" t="s">
        <v>568</v>
      </c>
      <c r="I27" s="16"/>
      <c r="J27" s="17" t="s">
        <v>568</v>
      </c>
      <c r="K27" s="16"/>
      <c r="L27" s="17" t="s">
        <v>568</v>
      </c>
      <c r="M27" s="16"/>
      <c r="N27" s="17" t="s">
        <v>568</v>
      </c>
      <c r="O27" s="16"/>
      <c r="P27" s="17" t="s">
        <v>568</v>
      </c>
      <c r="Q27" s="15"/>
      <c r="R27" t="s">
        <v>595</v>
      </c>
    </row>
    <row r="28" spans="1:19" x14ac:dyDescent="0.3">
      <c r="A28" s="23">
        <v>24</v>
      </c>
      <c r="B28" t="s">
        <v>223</v>
      </c>
      <c r="C28" s="16"/>
      <c r="D28" s="17" t="s">
        <v>568</v>
      </c>
      <c r="E28" s="16"/>
      <c r="F28" s="17" t="s">
        <v>64</v>
      </c>
      <c r="G28" s="16"/>
      <c r="H28" s="17" t="s">
        <v>568</v>
      </c>
      <c r="I28" s="16"/>
      <c r="J28" s="17" t="s">
        <v>568</v>
      </c>
      <c r="K28" s="16"/>
      <c r="L28" s="17" t="s">
        <v>568</v>
      </c>
      <c r="M28" s="16"/>
      <c r="N28" s="17" t="s">
        <v>568</v>
      </c>
      <c r="O28" s="16"/>
      <c r="P28" s="17" t="s">
        <v>568</v>
      </c>
      <c r="Q28" s="15"/>
      <c r="R28" t="s">
        <v>595</v>
      </c>
    </row>
    <row r="29" spans="1:19" x14ac:dyDescent="0.3">
      <c r="A29" s="23">
        <v>25</v>
      </c>
      <c r="B29" t="s">
        <v>224</v>
      </c>
      <c r="C29" s="16"/>
      <c r="D29" s="17" t="s">
        <v>568</v>
      </c>
      <c r="E29" s="16"/>
      <c r="F29" s="17" t="s">
        <v>64</v>
      </c>
      <c r="G29" s="16"/>
      <c r="H29" s="17" t="s">
        <v>568</v>
      </c>
      <c r="I29" s="16"/>
      <c r="J29" s="17" t="s">
        <v>568</v>
      </c>
      <c r="K29" s="16"/>
      <c r="L29" s="17" t="s">
        <v>568</v>
      </c>
      <c r="M29" s="16"/>
      <c r="N29" s="17" t="s">
        <v>568</v>
      </c>
      <c r="O29" s="16"/>
      <c r="P29" s="17" t="s">
        <v>568</v>
      </c>
      <c r="Q29" s="15"/>
      <c r="R29" t="s">
        <v>595</v>
      </c>
    </row>
    <row r="30" spans="1:19" x14ac:dyDescent="0.3">
      <c r="A30" s="23">
        <v>26</v>
      </c>
      <c r="B30" t="s">
        <v>225</v>
      </c>
      <c r="C30" s="16">
        <v>10</v>
      </c>
      <c r="D30" s="17" t="s">
        <v>568</v>
      </c>
      <c r="E30" s="16">
        <v>10</v>
      </c>
      <c r="F30" s="17" t="s">
        <v>178</v>
      </c>
      <c r="G30" s="16">
        <v>10</v>
      </c>
      <c r="H30" s="17" t="s">
        <v>568</v>
      </c>
      <c r="I30" s="16">
        <v>10</v>
      </c>
      <c r="J30" s="17" t="s">
        <v>568</v>
      </c>
      <c r="K30" s="16">
        <v>10</v>
      </c>
      <c r="L30" s="17" t="s">
        <v>568</v>
      </c>
      <c r="M30" s="16">
        <v>10</v>
      </c>
      <c r="N30" s="17" t="s">
        <v>568</v>
      </c>
      <c r="O30" s="16">
        <v>10</v>
      </c>
      <c r="P30" s="17" t="s">
        <v>568</v>
      </c>
      <c r="Q30" s="15">
        <v>10</v>
      </c>
      <c r="S30" t="s">
        <v>226</v>
      </c>
    </row>
    <row r="31" spans="1:19" x14ac:dyDescent="0.3">
      <c r="A31" s="23">
        <v>27</v>
      </c>
      <c r="B31" t="s">
        <v>227</v>
      </c>
      <c r="C31" s="16">
        <v>18</v>
      </c>
      <c r="D31" s="17" t="s">
        <v>568</v>
      </c>
      <c r="E31" s="16">
        <v>18</v>
      </c>
      <c r="F31" s="17" t="s">
        <v>568</v>
      </c>
      <c r="G31" s="16">
        <v>18</v>
      </c>
      <c r="H31" s="17" t="s">
        <v>568</v>
      </c>
      <c r="I31" s="16">
        <v>18</v>
      </c>
      <c r="J31" s="17" t="s">
        <v>568</v>
      </c>
      <c r="K31" s="16">
        <v>18</v>
      </c>
      <c r="L31" s="17" t="s">
        <v>568</v>
      </c>
      <c r="M31" s="16">
        <v>18</v>
      </c>
      <c r="N31" s="17" t="s">
        <v>568</v>
      </c>
      <c r="O31" s="16">
        <v>18</v>
      </c>
      <c r="P31" s="17" t="s">
        <v>568</v>
      </c>
      <c r="Q31" s="15">
        <v>18</v>
      </c>
    </row>
    <row r="32" spans="1:19" x14ac:dyDescent="0.3">
      <c r="A32" s="23">
        <v>28</v>
      </c>
      <c r="B32" t="s">
        <v>69</v>
      </c>
      <c r="C32" s="16">
        <v>10</v>
      </c>
      <c r="D32" s="17" t="s">
        <v>568</v>
      </c>
      <c r="E32" s="16">
        <v>10</v>
      </c>
      <c r="F32" s="17" t="s">
        <v>568</v>
      </c>
      <c r="G32" s="16">
        <v>10</v>
      </c>
      <c r="H32" s="17" t="s">
        <v>568</v>
      </c>
      <c r="I32" s="16">
        <v>10</v>
      </c>
      <c r="J32" s="17" t="s">
        <v>568</v>
      </c>
      <c r="K32" s="16">
        <v>10</v>
      </c>
      <c r="L32" s="17" t="s">
        <v>568</v>
      </c>
      <c r="M32" s="16">
        <v>10</v>
      </c>
      <c r="N32" s="17" t="s">
        <v>568</v>
      </c>
      <c r="O32" s="16">
        <v>5</v>
      </c>
      <c r="P32" s="17" t="s">
        <v>568</v>
      </c>
      <c r="Q32" s="15">
        <v>5</v>
      </c>
      <c r="S32" t="s">
        <v>70</v>
      </c>
    </row>
    <row r="33" spans="1:19" x14ac:dyDescent="0.3">
      <c r="A33" s="23">
        <v>29</v>
      </c>
      <c r="B33" t="s">
        <v>72</v>
      </c>
      <c r="C33" s="16">
        <v>1</v>
      </c>
      <c r="D33" s="17" t="s">
        <v>568</v>
      </c>
      <c r="E33" s="16">
        <v>1</v>
      </c>
      <c r="F33" s="17" t="s">
        <v>568</v>
      </c>
      <c r="G33" s="16">
        <v>1</v>
      </c>
      <c r="H33" s="17" t="s">
        <v>568</v>
      </c>
      <c r="I33" s="16">
        <v>1</v>
      </c>
      <c r="J33" s="17" t="s">
        <v>568</v>
      </c>
      <c r="K33" s="16">
        <v>1</v>
      </c>
      <c r="L33" s="17" t="s">
        <v>568</v>
      </c>
      <c r="M33" s="16">
        <v>1</v>
      </c>
      <c r="N33" s="17" t="s">
        <v>568</v>
      </c>
      <c r="O33" s="16">
        <v>1</v>
      </c>
      <c r="P33" s="17" t="s">
        <v>568</v>
      </c>
      <c r="Q33" s="15">
        <v>1</v>
      </c>
    </row>
    <row r="34" spans="1:19" x14ac:dyDescent="0.3">
      <c r="A34" s="23">
        <v>30</v>
      </c>
      <c r="B34" t="s">
        <v>228</v>
      </c>
      <c r="C34" s="16">
        <v>1000</v>
      </c>
      <c r="D34" s="17" t="s">
        <v>568</v>
      </c>
      <c r="E34" s="16">
        <v>1000</v>
      </c>
      <c r="F34" s="17" t="s">
        <v>178</v>
      </c>
      <c r="G34" s="16">
        <v>1000</v>
      </c>
      <c r="H34" s="17" t="s">
        <v>568</v>
      </c>
      <c r="I34" s="16">
        <v>1000</v>
      </c>
      <c r="J34" s="17" t="s">
        <v>568</v>
      </c>
      <c r="K34" s="16">
        <v>1000</v>
      </c>
      <c r="L34" s="17" t="s">
        <v>568</v>
      </c>
      <c r="M34" s="16">
        <v>1000</v>
      </c>
      <c r="N34" s="17" t="s">
        <v>568</v>
      </c>
      <c r="O34" s="16">
        <v>1000</v>
      </c>
      <c r="P34" s="17" t="s">
        <v>568</v>
      </c>
      <c r="Q34" s="15">
        <v>1000</v>
      </c>
      <c r="S34" t="s">
        <v>229</v>
      </c>
    </row>
    <row r="35" spans="1:19" x14ac:dyDescent="0.3">
      <c r="A35" s="23">
        <v>31</v>
      </c>
      <c r="B35" t="s">
        <v>230</v>
      </c>
      <c r="C35" s="16">
        <v>45</v>
      </c>
      <c r="D35" s="17" t="s">
        <v>568</v>
      </c>
      <c r="E35" s="16">
        <v>45</v>
      </c>
      <c r="F35" s="17" t="s">
        <v>178</v>
      </c>
      <c r="G35" s="16">
        <v>45</v>
      </c>
      <c r="H35" s="17" t="s">
        <v>568</v>
      </c>
      <c r="I35" s="16">
        <v>45</v>
      </c>
      <c r="J35" s="17" t="s">
        <v>568</v>
      </c>
      <c r="K35" s="16">
        <v>45</v>
      </c>
      <c r="L35" s="17" t="s">
        <v>568</v>
      </c>
      <c r="M35" s="16">
        <v>45</v>
      </c>
      <c r="N35" s="17" t="s">
        <v>568</v>
      </c>
      <c r="O35" s="16">
        <v>45</v>
      </c>
      <c r="P35" s="17" t="s">
        <v>568</v>
      </c>
      <c r="Q35" s="15">
        <v>45</v>
      </c>
      <c r="S35" t="s">
        <v>231</v>
      </c>
    </row>
    <row r="36" spans="1:19" x14ac:dyDescent="0.3">
      <c r="A36" s="23">
        <v>32</v>
      </c>
      <c r="B36" t="s">
        <v>75</v>
      </c>
      <c r="C36" s="16">
        <v>0.05</v>
      </c>
      <c r="D36" s="17" t="s">
        <v>568</v>
      </c>
      <c r="E36" s="16">
        <v>0.05</v>
      </c>
      <c r="F36" s="17" t="s">
        <v>568</v>
      </c>
      <c r="G36" s="16">
        <v>0.05</v>
      </c>
      <c r="H36" s="17" t="s">
        <v>568</v>
      </c>
      <c r="I36" s="16">
        <v>0.05</v>
      </c>
      <c r="J36" s="17" t="s">
        <v>568</v>
      </c>
      <c r="K36" s="16">
        <v>0.05</v>
      </c>
      <c r="L36" s="17" t="s">
        <v>568</v>
      </c>
      <c r="M36" s="16">
        <v>0.05</v>
      </c>
      <c r="N36" s="17" t="s">
        <v>568</v>
      </c>
      <c r="O36" s="16">
        <v>0.05</v>
      </c>
      <c r="P36" s="17" t="s">
        <v>568</v>
      </c>
      <c r="Q36" s="15">
        <v>0.05</v>
      </c>
      <c r="S36" t="s">
        <v>76</v>
      </c>
    </row>
    <row r="37" spans="1:19" x14ac:dyDescent="0.3">
      <c r="A37" s="23">
        <v>33</v>
      </c>
      <c r="B37" t="s">
        <v>77</v>
      </c>
      <c r="C37" s="16">
        <v>0.254</v>
      </c>
      <c r="D37" s="17" t="s">
        <v>568</v>
      </c>
      <c r="E37" s="16">
        <v>0.254</v>
      </c>
      <c r="F37" s="17" t="s">
        <v>568</v>
      </c>
      <c r="G37" s="16">
        <v>0.254</v>
      </c>
      <c r="H37" s="17" t="s">
        <v>568</v>
      </c>
      <c r="I37" s="16">
        <v>0.254</v>
      </c>
      <c r="J37" s="17" t="s">
        <v>568</v>
      </c>
      <c r="K37" s="16">
        <v>0.254</v>
      </c>
      <c r="L37" s="17" t="s">
        <v>568</v>
      </c>
      <c r="M37" s="16">
        <v>0.254</v>
      </c>
      <c r="N37" s="17" t="s">
        <v>568</v>
      </c>
      <c r="O37" s="16">
        <v>0.254</v>
      </c>
      <c r="P37" s="17" t="s">
        <v>568</v>
      </c>
      <c r="Q37" s="15">
        <v>0.254</v>
      </c>
    </row>
    <row r="38" spans="1:19" x14ac:dyDescent="0.3">
      <c r="A38" s="23">
        <v>34</v>
      </c>
      <c r="B38" t="s">
        <v>232</v>
      </c>
      <c r="C38" s="16">
        <v>25.4</v>
      </c>
      <c r="D38" s="17" t="s">
        <v>568</v>
      </c>
      <c r="E38" s="16">
        <v>25.4</v>
      </c>
      <c r="F38" s="17" t="s">
        <v>568</v>
      </c>
      <c r="G38" s="16">
        <v>25.4</v>
      </c>
      <c r="H38" s="17" t="s">
        <v>568</v>
      </c>
      <c r="I38" s="16">
        <v>25.4</v>
      </c>
      <c r="J38" s="17" t="s">
        <v>568</v>
      </c>
      <c r="K38" s="16">
        <v>25.4</v>
      </c>
      <c r="L38" s="17" t="s">
        <v>568</v>
      </c>
      <c r="M38" s="16">
        <v>25.4</v>
      </c>
      <c r="N38" s="17" t="s">
        <v>568</v>
      </c>
      <c r="O38" s="16">
        <v>25.4</v>
      </c>
      <c r="P38" s="17" t="s">
        <v>568</v>
      </c>
      <c r="Q38" s="15">
        <v>25.4</v>
      </c>
    </row>
    <row r="39" spans="1:19" x14ac:dyDescent="0.3">
      <c r="A39" s="23">
        <v>35</v>
      </c>
      <c r="B39" t="s">
        <v>233</v>
      </c>
      <c r="C39" s="16">
        <v>-1</v>
      </c>
      <c r="D39" s="17" t="s">
        <v>568</v>
      </c>
      <c r="E39" s="16">
        <v>-1</v>
      </c>
      <c r="F39" s="17" t="s">
        <v>568</v>
      </c>
      <c r="G39" s="16">
        <v>-1</v>
      </c>
      <c r="H39" s="17" t="s">
        <v>568</v>
      </c>
      <c r="I39" s="16">
        <v>-1</v>
      </c>
      <c r="J39" s="17" t="s">
        <v>568</v>
      </c>
      <c r="K39" s="16">
        <v>-1</v>
      </c>
      <c r="L39" s="17" t="s">
        <v>568</v>
      </c>
      <c r="M39" s="16">
        <v>-1</v>
      </c>
      <c r="N39" s="17" t="s">
        <v>568</v>
      </c>
      <c r="O39" s="16">
        <v>-1</v>
      </c>
      <c r="P39" s="17" t="s">
        <v>568</v>
      </c>
      <c r="Q39" s="15">
        <v>-1</v>
      </c>
    </row>
    <row r="40" spans="1:19" x14ac:dyDescent="0.3">
      <c r="A40" s="23">
        <v>36</v>
      </c>
      <c r="B40" t="s">
        <v>234</v>
      </c>
      <c r="C40" s="16">
        <v>25.4</v>
      </c>
      <c r="D40" s="17" t="s">
        <v>568</v>
      </c>
      <c r="E40" s="16">
        <v>25.4</v>
      </c>
      <c r="F40" s="17" t="s">
        <v>568</v>
      </c>
      <c r="G40" s="16">
        <v>25.4</v>
      </c>
      <c r="H40" s="17" t="s">
        <v>568</v>
      </c>
      <c r="I40" s="16">
        <v>25.4</v>
      </c>
      <c r="J40" s="17" t="s">
        <v>568</v>
      </c>
      <c r="K40" s="16">
        <v>25.4</v>
      </c>
      <c r="L40" s="17" t="s">
        <v>568</v>
      </c>
      <c r="M40" s="16">
        <v>25.4</v>
      </c>
      <c r="N40" s="17" t="s">
        <v>568</v>
      </c>
      <c r="O40" s="16">
        <v>25.4</v>
      </c>
      <c r="P40" s="17" t="s">
        <v>568</v>
      </c>
      <c r="Q40" s="15">
        <v>25.4</v>
      </c>
      <c r="S40" t="s">
        <v>235</v>
      </c>
    </row>
    <row r="41" spans="1:19" x14ac:dyDescent="0.3">
      <c r="A41" s="23">
        <v>37</v>
      </c>
      <c r="B41" t="s">
        <v>236</v>
      </c>
      <c r="C41" s="16">
        <v>35</v>
      </c>
      <c r="D41" s="17" t="s">
        <v>568</v>
      </c>
      <c r="E41" s="16">
        <v>35</v>
      </c>
      <c r="F41" s="17" t="s">
        <v>568</v>
      </c>
      <c r="G41" s="16">
        <v>35</v>
      </c>
      <c r="H41" s="17" t="s">
        <v>568</v>
      </c>
      <c r="I41" s="16">
        <v>35</v>
      </c>
      <c r="J41" s="17" t="s">
        <v>568</v>
      </c>
      <c r="K41" s="16">
        <v>35</v>
      </c>
      <c r="L41" s="17" t="s">
        <v>568</v>
      </c>
      <c r="M41" s="16">
        <v>35</v>
      </c>
      <c r="N41" s="17" t="s">
        <v>568</v>
      </c>
      <c r="O41" s="16">
        <v>35</v>
      </c>
      <c r="P41" s="17" t="s">
        <v>568</v>
      </c>
      <c r="Q41" s="15">
        <v>35</v>
      </c>
      <c r="S41" t="s">
        <v>237</v>
      </c>
    </row>
    <row r="42" spans="1:19" x14ac:dyDescent="0.3">
      <c r="A42" s="23">
        <v>38</v>
      </c>
      <c r="B42" t="s">
        <v>78</v>
      </c>
      <c r="C42" s="16">
        <v>0.05</v>
      </c>
      <c r="D42" s="17" t="s">
        <v>568</v>
      </c>
      <c r="E42" s="16">
        <v>0.05</v>
      </c>
      <c r="F42" s="17" t="s">
        <v>568</v>
      </c>
      <c r="G42" s="16">
        <v>0.05</v>
      </c>
      <c r="H42" s="17" t="s">
        <v>80</v>
      </c>
      <c r="I42" s="16"/>
      <c r="J42" s="17" t="s">
        <v>568</v>
      </c>
      <c r="K42" s="16"/>
      <c r="L42" s="17" t="s">
        <v>568</v>
      </c>
      <c r="M42" s="16"/>
      <c r="N42" s="17" t="s">
        <v>568</v>
      </c>
      <c r="O42" s="16"/>
      <c r="P42" s="17" t="s">
        <v>568</v>
      </c>
      <c r="Q42" s="15"/>
      <c r="S42" t="s">
        <v>79</v>
      </c>
    </row>
    <row r="43" spans="1:19" x14ac:dyDescent="0.3">
      <c r="A43" s="23">
        <v>39</v>
      </c>
      <c r="B43" t="s">
        <v>238</v>
      </c>
      <c r="C43" s="16">
        <v>2</v>
      </c>
      <c r="D43" s="17" t="s">
        <v>568</v>
      </c>
      <c r="E43" s="16">
        <v>2</v>
      </c>
      <c r="F43" s="17" t="s">
        <v>178</v>
      </c>
      <c r="G43" s="16">
        <v>2</v>
      </c>
      <c r="H43" s="17" t="s">
        <v>568</v>
      </c>
      <c r="I43" s="16">
        <v>2</v>
      </c>
      <c r="J43" s="17" t="s">
        <v>568</v>
      </c>
      <c r="K43" s="16">
        <v>2</v>
      </c>
      <c r="L43" s="17" t="s">
        <v>568</v>
      </c>
      <c r="M43" s="16">
        <v>2</v>
      </c>
      <c r="N43" s="17" t="s">
        <v>568</v>
      </c>
      <c r="O43" s="16">
        <v>2</v>
      </c>
      <c r="P43" s="17" t="s">
        <v>568</v>
      </c>
      <c r="Q43" s="15">
        <v>2</v>
      </c>
      <c r="S43" t="s">
        <v>239</v>
      </c>
    </row>
    <row r="44" spans="1:19" x14ac:dyDescent="0.3">
      <c r="A44" s="23">
        <v>40</v>
      </c>
      <c r="B44" t="s">
        <v>83</v>
      </c>
      <c r="C44" s="16">
        <v>40</v>
      </c>
      <c r="D44" s="17" t="s">
        <v>568</v>
      </c>
      <c r="E44" s="16">
        <v>40</v>
      </c>
      <c r="F44" s="17" t="s">
        <v>568</v>
      </c>
      <c r="G44" s="16">
        <v>40</v>
      </c>
      <c r="H44" s="17" t="s">
        <v>568</v>
      </c>
      <c r="I44" s="16">
        <v>40</v>
      </c>
      <c r="J44" s="17" t="s">
        <v>568</v>
      </c>
      <c r="K44" s="16">
        <v>40</v>
      </c>
      <c r="L44" s="17" t="s">
        <v>568</v>
      </c>
      <c r="M44" s="16">
        <v>40</v>
      </c>
      <c r="N44" s="17" t="s">
        <v>568</v>
      </c>
      <c r="O44" s="16">
        <v>40</v>
      </c>
      <c r="P44" s="17" t="s">
        <v>568</v>
      </c>
      <c r="Q44" s="15">
        <v>40</v>
      </c>
    </row>
    <row r="45" spans="1:19" x14ac:dyDescent="0.3">
      <c r="A45" s="23">
        <v>41</v>
      </c>
      <c r="B45" t="s">
        <v>240</v>
      </c>
      <c r="C45" s="16">
        <v>6</v>
      </c>
      <c r="D45" s="17" t="s">
        <v>568</v>
      </c>
      <c r="E45" s="16">
        <v>6</v>
      </c>
      <c r="F45" s="17" t="s">
        <v>178</v>
      </c>
      <c r="G45" s="16">
        <v>6</v>
      </c>
      <c r="H45" s="17" t="s">
        <v>568</v>
      </c>
      <c r="I45" s="16">
        <v>6</v>
      </c>
      <c r="J45" s="17" t="s">
        <v>568</v>
      </c>
      <c r="K45" s="16">
        <v>6</v>
      </c>
      <c r="L45" s="17" t="s">
        <v>568</v>
      </c>
      <c r="M45" s="16">
        <v>6</v>
      </c>
      <c r="N45" s="17" t="s">
        <v>568</v>
      </c>
      <c r="O45" s="16">
        <v>6</v>
      </c>
      <c r="P45" s="17" t="s">
        <v>568</v>
      </c>
      <c r="Q45" s="15">
        <v>6</v>
      </c>
      <c r="S45" t="s">
        <v>241</v>
      </c>
    </row>
    <row r="46" spans="1:19" x14ac:dyDescent="0.3">
      <c r="A46" s="23">
        <v>42</v>
      </c>
      <c r="B46" t="s">
        <v>242</v>
      </c>
      <c r="C46" s="16">
        <v>3.1749999999999998</v>
      </c>
      <c r="D46" s="17" t="s">
        <v>568</v>
      </c>
      <c r="E46" s="16">
        <v>3.1749999999999998</v>
      </c>
      <c r="F46" s="17" t="s">
        <v>178</v>
      </c>
      <c r="G46" s="16">
        <v>3.1749999999999998</v>
      </c>
      <c r="H46" s="17" t="s">
        <v>568</v>
      </c>
      <c r="I46" s="16">
        <v>3.1749999999999998</v>
      </c>
      <c r="J46" s="17" t="s">
        <v>568</v>
      </c>
      <c r="K46" s="16">
        <v>3.1749999999999998</v>
      </c>
      <c r="L46" s="17" t="s">
        <v>568</v>
      </c>
      <c r="M46" s="16">
        <v>3.1749999999999998</v>
      </c>
      <c r="N46" s="17" t="s">
        <v>568</v>
      </c>
      <c r="O46" s="16">
        <v>3.1749999999999998</v>
      </c>
      <c r="P46" s="17" t="s">
        <v>568</v>
      </c>
      <c r="Q46" s="15">
        <v>3.1749999999999998</v>
      </c>
      <c r="S46" t="s">
        <v>243</v>
      </c>
    </row>
    <row r="47" spans="1:19" x14ac:dyDescent="0.3">
      <c r="A47" s="23">
        <v>43</v>
      </c>
      <c r="B47" t="s">
        <v>244</v>
      </c>
      <c r="C47" s="16">
        <v>30</v>
      </c>
      <c r="D47" s="17" t="s">
        <v>568</v>
      </c>
      <c r="E47" s="16">
        <v>30</v>
      </c>
      <c r="F47" s="17" t="s">
        <v>568</v>
      </c>
      <c r="G47" s="16">
        <v>30</v>
      </c>
      <c r="H47" s="17" t="s">
        <v>568</v>
      </c>
      <c r="I47" s="16">
        <v>30</v>
      </c>
      <c r="J47" s="17" t="s">
        <v>568</v>
      </c>
      <c r="K47" s="16">
        <v>30</v>
      </c>
      <c r="L47" s="17" t="s">
        <v>568</v>
      </c>
      <c r="M47" s="16">
        <v>30</v>
      </c>
      <c r="N47" s="17" t="s">
        <v>568</v>
      </c>
      <c r="O47" s="16">
        <v>30</v>
      </c>
      <c r="P47" s="17" t="s">
        <v>568</v>
      </c>
      <c r="Q47" s="15">
        <v>30</v>
      </c>
    </row>
    <row r="48" spans="1:19" x14ac:dyDescent="0.3">
      <c r="A48" s="23">
        <v>44</v>
      </c>
      <c r="B48" t="s">
        <v>245</v>
      </c>
      <c r="C48" s="16" t="b">
        <v>1</v>
      </c>
      <c r="D48" s="17" t="s">
        <v>568</v>
      </c>
      <c r="E48" s="16" t="b">
        <v>1</v>
      </c>
      <c r="F48" s="17" t="s">
        <v>568</v>
      </c>
      <c r="G48" s="16" t="b">
        <v>1</v>
      </c>
      <c r="H48" s="17" t="s">
        <v>568</v>
      </c>
      <c r="I48" s="16" t="b">
        <v>1</v>
      </c>
      <c r="J48" s="17" t="s">
        <v>568</v>
      </c>
      <c r="K48" s="16" t="b">
        <v>1</v>
      </c>
      <c r="L48" s="17" t="s">
        <v>568</v>
      </c>
      <c r="M48" s="16" t="b">
        <v>1</v>
      </c>
      <c r="N48" s="17" t="s">
        <v>568</v>
      </c>
      <c r="O48" s="16" t="b">
        <v>1</v>
      </c>
      <c r="P48" s="17" t="s">
        <v>568</v>
      </c>
      <c r="Q48" s="15" t="b">
        <v>1</v>
      </c>
    </row>
    <row r="49" spans="1:19" x14ac:dyDescent="0.3">
      <c r="A49" s="23">
        <v>45</v>
      </c>
      <c r="B49" t="s">
        <v>85</v>
      </c>
      <c r="C49" s="16">
        <v>6.7</v>
      </c>
      <c r="D49" s="17" t="s">
        <v>568</v>
      </c>
      <c r="E49" s="16">
        <v>6.7</v>
      </c>
      <c r="F49" s="17" t="s">
        <v>568</v>
      </c>
      <c r="G49" s="16">
        <v>6.7</v>
      </c>
      <c r="H49" s="17" t="s">
        <v>568</v>
      </c>
      <c r="I49" s="16">
        <v>6.7</v>
      </c>
      <c r="J49" s="17" t="s">
        <v>568</v>
      </c>
      <c r="K49" s="16">
        <v>6.7</v>
      </c>
      <c r="L49" s="17" t="s">
        <v>568</v>
      </c>
      <c r="M49" s="16">
        <v>6.7</v>
      </c>
      <c r="N49" s="17" t="s">
        <v>568</v>
      </c>
      <c r="O49" s="16">
        <v>6.7</v>
      </c>
      <c r="P49" s="17" t="s">
        <v>568</v>
      </c>
      <c r="Q49" s="15">
        <v>6.7</v>
      </c>
    </row>
    <row r="50" spans="1:19" x14ac:dyDescent="0.3">
      <c r="A50" s="23">
        <v>46</v>
      </c>
      <c r="B50" t="s">
        <v>246</v>
      </c>
      <c r="C50" s="16" t="b">
        <v>0</v>
      </c>
      <c r="D50" s="17" t="s">
        <v>568</v>
      </c>
      <c r="E50" s="16" t="b">
        <v>0</v>
      </c>
      <c r="F50" s="17" t="s">
        <v>568</v>
      </c>
      <c r="G50" s="16" t="b">
        <v>0</v>
      </c>
      <c r="H50" s="17" t="s">
        <v>568</v>
      </c>
      <c r="I50" s="16" t="b">
        <v>0</v>
      </c>
      <c r="J50" s="17" t="s">
        <v>568</v>
      </c>
      <c r="K50" s="16" t="b">
        <v>0</v>
      </c>
      <c r="L50" s="17" t="s">
        <v>568</v>
      </c>
      <c r="M50" s="16" t="b">
        <v>0</v>
      </c>
      <c r="N50" s="17" t="s">
        <v>568</v>
      </c>
      <c r="O50" s="16" t="b">
        <v>0</v>
      </c>
      <c r="P50" s="17" t="s">
        <v>568</v>
      </c>
      <c r="Q50" s="15" t="b">
        <v>0</v>
      </c>
    </row>
    <row r="51" spans="1:19" x14ac:dyDescent="0.3">
      <c r="A51" s="23">
        <v>47</v>
      </c>
      <c r="B51" t="s">
        <v>247</v>
      </c>
      <c r="C51" s="16">
        <v>100000</v>
      </c>
      <c r="D51" s="17" t="s">
        <v>568</v>
      </c>
      <c r="E51" s="16">
        <v>100000</v>
      </c>
      <c r="F51" s="17" t="s">
        <v>568</v>
      </c>
      <c r="G51" s="16">
        <v>100000</v>
      </c>
      <c r="H51" s="17" t="s">
        <v>568</v>
      </c>
      <c r="I51" s="16">
        <v>100000</v>
      </c>
      <c r="J51" s="17" t="s">
        <v>568</v>
      </c>
      <c r="K51" s="16">
        <v>100000</v>
      </c>
      <c r="L51" s="17" t="s">
        <v>568</v>
      </c>
      <c r="M51" s="16">
        <v>100000</v>
      </c>
      <c r="N51" s="17" t="s">
        <v>568</v>
      </c>
      <c r="O51" s="16">
        <v>100000</v>
      </c>
      <c r="P51" s="17" t="s">
        <v>568</v>
      </c>
      <c r="Q51" s="15">
        <v>100000</v>
      </c>
    </row>
    <row r="52" spans="1:19" x14ac:dyDescent="0.3">
      <c r="A52" s="23">
        <v>48</v>
      </c>
      <c r="B52" t="s">
        <v>248</v>
      </c>
      <c r="C52" s="16">
        <v>2</v>
      </c>
      <c r="D52" s="17" t="s">
        <v>568</v>
      </c>
      <c r="E52" s="16">
        <v>2</v>
      </c>
      <c r="F52" s="17" t="s">
        <v>568</v>
      </c>
      <c r="G52" s="16">
        <v>2</v>
      </c>
      <c r="H52" s="17" t="s">
        <v>568</v>
      </c>
      <c r="I52" s="16">
        <v>2</v>
      </c>
      <c r="J52" s="17" t="s">
        <v>568</v>
      </c>
      <c r="K52" s="16">
        <v>2</v>
      </c>
      <c r="L52" s="17" t="s">
        <v>568</v>
      </c>
      <c r="M52" s="16">
        <v>2</v>
      </c>
      <c r="N52" s="17" t="s">
        <v>568</v>
      </c>
      <c r="O52" s="16">
        <v>2</v>
      </c>
      <c r="P52" s="17" t="s">
        <v>568</v>
      </c>
      <c r="Q52" s="15">
        <v>2</v>
      </c>
    </row>
    <row r="53" spans="1:19" s="25" customFormat="1" ht="15" thickBot="1" x14ac:dyDescent="0.35">
      <c r="A53" s="24">
        <v>49</v>
      </c>
      <c r="B53" s="25" t="s">
        <v>249</v>
      </c>
      <c r="C53" s="27">
        <v>1</v>
      </c>
      <c r="E53" s="27">
        <v>1</v>
      </c>
      <c r="F53" s="28" t="s">
        <v>178</v>
      </c>
      <c r="G53" s="27">
        <v>1</v>
      </c>
      <c r="H53" s="28" t="s">
        <v>568</v>
      </c>
      <c r="I53" s="27">
        <v>1</v>
      </c>
      <c r="J53" s="28" t="s">
        <v>568</v>
      </c>
      <c r="K53" s="27">
        <v>1</v>
      </c>
      <c r="L53" s="28" t="s">
        <v>568</v>
      </c>
      <c r="M53" s="27">
        <v>1</v>
      </c>
      <c r="N53" s="28" t="s">
        <v>568</v>
      </c>
      <c r="O53" s="27">
        <v>1</v>
      </c>
      <c r="P53" s="28" t="s">
        <v>568</v>
      </c>
      <c r="Q53" s="29">
        <v>1</v>
      </c>
      <c r="S53" s="25" t="s">
        <v>250</v>
      </c>
    </row>
    <row r="55" spans="1:19" x14ac:dyDescent="0.3">
      <c r="B55" t="s">
        <v>625</v>
      </c>
    </row>
  </sheetData>
  <pageMargins left="0.7" right="0.7" top="0.75" bottom="0.75" header="0.3" footer="0.3"/>
  <pageSetup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96FFA0-C069-4392-AE2A-817394B24DB4}">
  <sheetPr codeName="Sheet5">
    <tabColor theme="2"/>
  </sheetPr>
  <dimension ref="A2:S53"/>
  <sheetViews>
    <sheetView workbookViewId="0">
      <pane xSplit="2" topLeftCell="C1" activePane="topRight" state="frozen"/>
      <selection pane="topRight" activeCell="B19" sqref="B19"/>
    </sheetView>
  </sheetViews>
  <sheetFormatPr defaultRowHeight="14.4" x14ac:dyDescent="0.3"/>
  <cols>
    <col min="1" max="1" width="3" bestFit="1" customWidth="1"/>
    <col min="2" max="2" width="38" bestFit="1" customWidth="1"/>
    <col min="3" max="3" width="10.33203125" style="7" customWidth="1"/>
    <col min="4" max="4" width="12.5546875" style="7" hidden="1" customWidth="1"/>
    <col min="5" max="5" width="10.33203125" style="7" customWidth="1"/>
    <col min="6" max="6" width="12.109375" style="7" hidden="1" customWidth="1"/>
    <col min="7" max="7" width="10.5546875" style="7" customWidth="1"/>
    <col min="8" max="8" width="11.33203125" style="7" hidden="1" customWidth="1"/>
    <col min="9" max="9" width="10.88671875" style="7" customWidth="1"/>
    <col min="10" max="10" width="11.109375" style="7" hidden="1" customWidth="1"/>
    <col min="11" max="11" width="9.33203125" style="7" customWidth="1"/>
    <col min="12" max="12" width="13" style="7" hidden="1" customWidth="1"/>
    <col min="13" max="13" width="10.5546875" style="7" customWidth="1"/>
    <col min="14" max="14" width="10.88671875" style="7" hidden="1" customWidth="1"/>
    <col min="15" max="15" width="11" style="7" customWidth="1"/>
    <col min="16" max="16" width="13" style="7" hidden="1" customWidth="1"/>
    <col min="17" max="17" width="9.88671875" customWidth="1"/>
    <col min="18" max="18" width="13.33203125" customWidth="1"/>
    <col min="19" max="19" width="17.33203125" customWidth="1"/>
  </cols>
  <sheetData>
    <row r="2" spans="1:19" ht="15.6" x14ac:dyDescent="0.3">
      <c r="B2" s="41" t="s">
        <v>710</v>
      </c>
    </row>
    <row r="3" spans="1:19" ht="15" thickBot="1" x14ac:dyDescent="0.35"/>
    <row r="4" spans="1:19" s="22" customFormat="1" ht="45" customHeight="1" x14ac:dyDescent="0.3">
      <c r="A4" s="18" t="s">
        <v>0</v>
      </c>
      <c r="B4" s="19" t="s">
        <v>56</v>
      </c>
      <c r="C4" s="20" t="s">
        <v>691</v>
      </c>
      <c r="D4" s="20" t="s">
        <v>301</v>
      </c>
      <c r="E4" s="20" t="s">
        <v>599</v>
      </c>
      <c r="F4" s="20" t="s">
        <v>251</v>
      </c>
      <c r="G4" s="20" t="s">
        <v>600</v>
      </c>
      <c r="H4" s="20" t="s">
        <v>252</v>
      </c>
      <c r="I4" s="20" t="s">
        <v>601</v>
      </c>
      <c r="J4" s="20" t="s">
        <v>253</v>
      </c>
      <c r="K4" s="20" t="s">
        <v>602</v>
      </c>
      <c r="L4" s="20" t="s">
        <v>254</v>
      </c>
      <c r="M4" s="20" t="s">
        <v>551</v>
      </c>
      <c r="N4" s="20" t="s">
        <v>255</v>
      </c>
      <c r="O4" s="20" t="s">
        <v>603</v>
      </c>
      <c r="P4" s="20" t="s">
        <v>256</v>
      </c>
      <c r="Q4" s="20" t="s">
        <v>604</v>
      </c>
      <c r="R4" s="21" t="s">
        <v>63</v>
      </c>
      <c r="S4" s="22" t="s">
        <v>711</v>
      </c>
    </row>
    <row r="5" spans="1:19" x14ac:dyDescent="0.3">
      <c r="A5" s="23">
        <v>1</v>
      </c>
      <c r="B5" t="s">
        <v>257</v>
      </c>
      <c r="C5" s="16" t="b">
        <v>1</v>
      </c>
      <c r="D5" s="17" t="s">
        <v>568</v>
      </c>
      <c r="E5" s="16" t="b">
        <v>1</v>
      </c>
      <c r="F5" s="17" t="s">
        <v>568</v>
      </c>
      <c r="G5" s="16" t="b">
        <v>1</v>
      </c>
      <c r="H5" s="17" t="s">
        <v>568</v>
      </c>
      <c r="I5" s="16" t="b">
        <v>1</v>
      </c>
      <c r="J5" s="17" t="s">
        <v>568</v>
      </c>
      <c r="K5" s="16" t="b">
        <v>1</v>
      </c>
      <c r="L5" s="17" t="s">
        <v>568</v>
      </c>
      <c r="M5" s="16" t="b">
        <v>1</v>
      </c>
      <c r="N5" s="17" t="s">
        <v>568</v>
      </c>
      <c r="O5" s="16" t="b">
        <v>1</v>
      </c>
      <c r="P5" s="17" t="s">
        <v>568</v>
      </c>
      <c r="Q5" s="15" t="b">
        <v>1</v>
      </c>
      <c r="S5" t="s">
        <v>258</v>
      </c>
    </row>
    <row r="6" spans="1:19" x14ac:dyDescent="0.3">
      <c r="A6" s="23">
        <v>2</v>
      </c>
      <c r="B6" t="s">
        <v>259</v>
      </c>
      <c r="C6" s="16" t="b">
        <v>1</v>
      </c>
      <c r="D6" s="17" t="s">
        <v>568</v>
      </c>
      <c r="E6" s="16" t="b">
        <v>1</v>
      </c>
      <c r="F6" s="17" t="s">
        <v>568</v>
      </c>
      <c r="G6" s="16" t="b">
        <v>1</v>
      </c>
      <c r="H6" s="17" t="s">
        <v>568</v>
      </c>
      <c r="I6" s="16" t="b">
        <v>1</v>
      </c>
      <c r="J6" s="17" t="s">
        <v>568</v>
      </c>
      <c r="K6" s="16" t="b">
        <v>1</v>
      </c>
      <c r="L6" s="17" t="s">
        <v>568</v>
      </c>
      <c r="M6" s="16" t="b">
        <v>1</v>
      </c>
      <c r="N6" s="17" t="s">
        <v>568</v>
      </c>
      <c r="O6" s="16" t="b">
        <v>1</v>
      </c>
      <c r="P6" s="17" t="s">
        <v>568</v>
      </c>
      <c r="Q6" s="15" t="b">
        <v>1</v>
      </c>
      <c r="S6" t="s">
        <v>260</v>
      </c>
    </row>
    <row r="7" spans="1:19" x14ac:dyDescent="0.3">
      <c r="A7" s="23">
        <v>3</v>
      </c>
      <c r="B7" t="s">
        <v>261</v>
      </c>
      <c r="C7" s="16" t="b">
        <v>1</v>
      </c>
      <c r="D7" s="17" t="s">
        <v>568</v>
      </c>
      <c r="E7" s="16" t="b">
        <v>1</v>
      </c>
      <c r="F7" s="17" t="s">
        <v>568</v>
      </c>
      <c r="G7" s="16" t="b">
        <v>1</v>
      </c>
      <c r="H7" s="17" t="s">
        <v>568</v>
      </c>
      <c r="I7" s="16" t="b">
        <v>1</v>
      </c>
      <c r="J7" s="17" t="s">
        <v>80</v>
      </c>
      <c r="K7" s="16" t="b">
        <v>0</v>
      </c>
      <c r="L7" s="17" t="s">
        <v>568</v>
      </c>
      <c r="M7" s="16" t="b">
        <v>0</v>
      </c>
      <c r="N7" s="17" t="s">
        <v>568</v>
      </c>
      <c r="O7" s="16" t="b">
        <v>0</v>
      </c>
      <c r="P7" s="17" t="s">
        <v>568</v>
      </c>
      <c r="Q7" s="15" t="b">
        <v>0</v>
      </c>
      <c r="S7" s="30" t="s">
        <v>262</v>
      </c>
    </row>
    <row r="8" spans="1:19" x14ac:dyDescent="0.3">
      <c r="A8" s="23">
        <v>4</v>
      </c>
      <c r="B8" t="s">
        <v>263</v>
      </c>
      <c r="C8" s="16" t="b">
        <v>0</v>
      </c>
      <c r="D8" s="17" t="s">
        <v>568</v>
      </c>
      <c r="E8" s="16" t="b">
        <v>0</v>
      </c>
      <c r="F8" s="17" t="s">
        <v>568</v>
      </c>
      <c r="G8" s="16" t="b">
        <v>0</v>
      </c>
      <c r="H8" s="17" t="s">
        <v>568</v>
      </c>
      <c r="I8" s="16" t="b">
        <v>0</v>
      </c>
      <c r="J8" s="17" t="s">
        <v>568</v>
      </c>
      <c r="K8" s="16" t="b">
        <v>0</v>
      </c>
      <c r="L8" s="17" t="s">
        <v>568</v>
      </c>
      <c r="M8" s="16" t="b">
        <v>0</v>
      </c>
      <c r="N8" s="17" t="s">
        <v>568</v>
      </c>
      <c r="O8" s="16" t="b">
        <v>0</v>
      </c>
      <c r="P8" s="17" t="s">
        <v>568</v>
      </c>
      <c r="Q8" s="15" t="b">
        <v>0</v>
      </c>
      <c r="S8" t="s">
        <v>264</v>
      </c>
    </row>
    <row r="9" spans="1:19" x14ac:dyDescent="0.3">
      <c r="A9" s="23">
        <v>5</v>
      </c>
      <c r="B9" t="s">
        <v>265</v>
      </c>
      <c r="C9" s="16" t="b">
        <v>1</v>
      </c>
      <c r="D9" s="17" t="s">
        <v>568</v>
      </c>
      <c r="E9" s="16" t="b">
        <v>1</v>
      </c>
      <c r="F9" s="17" t="s">
        <v>568</v>
      </c>
      <c r="G9" s="16" t="b">
        <v>1</v>
      </c>
      <c r="H9" s="17" t="s">
        <v>568</v>
      </c>
      <c r="I9" s="16" t="b">
        <v>1</v>
      </c>
      <c r="J9" s="17" t="s">
        <v>568</v>
      </c>
      <c r="K9" s="16" t="b">
        <v>1</v>
      </c>
      <c r="L9" s="17" t="s">
        <v>568</v>
      </c>
      <c r="M9" s="16" t="b">
        <v>1</v>
      </c>
      <c r="N9" s="17" t="s">
        <v>568</v>
      </c>
      <c r="O9" s="16" t="b">
        <v>1</v>
      </c>
      <c r="P9" s="17" t="s">
        <v>568</v>
      </c>
      <c r="Q9" s="15" t="b">
        <v>1</v>
      </c>
      <c r="S9" t="s">
        <v>266</v>
      </c>
    </row>
    <row r="10" spans="1:19" x14ac:dyDescent="0.3">
      <c r="A10" s="23">
        <v>6</v>
      </c>
      <c r="B10" t="s">
        <v>267</v>
      </c>
      <c r="C10" s="16">
        <v>10</v>
      </c>
      <c r="D10" s="17" t="s">
        <v>568</v>
      </c>
      <c r="E10" s="16">
        <v>10</v>
      </c>
      <c r="F10" s="17" t="s">
        <v>568</v>
      </c>
      <c r="G10" s="16">
        <v>10</v>
      </c>
      <c r="H10" s="17" t="s">
        <v>568</v>
      </c>
      <c r="I10" s="16">
        <v>10</v>
      </c>
      <c r="J10" s="17" t="s">
        <v>80</v>
      </c>
      <c r="K10" s="16">
        <v>0</v>
      </c>
      <c r="L10" s="17" t="s">
        <v>568</v>
      </c>
      <c r="M10" s="16">
        <v>0</v>
      </c>
      <c r="N10" s="17" t="s">
        <v>568</v>
      </c>
      <c r="O10" s="16">
        <v>0</v>
      </c>
      <c r="P10" s="17" t="s">
        <v>568</v>
      </c>
      <c r="Q10" s="15">
        <v>0</v>
      </c>
      <c r="R10" t="s">
        <v>569</v>
      </c>
      <c r="S10" s="30" t="s">
        <v>268</v>
      </c>
    </row>
    <row r="11" spans="1:19" x14ac:dyDescent="0.3">
      <c r="A11" s="23">
        <v>7</v>
      </c>
      <c r="B11" t="s">
        <v>269</v>
      </c>
      <c r="C11" s="16">
        <v>0</v>
      </c>
      <c r="D11" s="17" t="s">
        <v>568</v>
      </c>
      <c r="E11" s="16">
        <v>0</v>
      </c>
      <c r="F11" s="17" t="s">
        <v>568</v>
      </c>
      <c r="G11" s="16">
        <v>0</v>
      </c>
      <c r="H11" s="17" t="s">
        <v>568</v>
      </c>
      <c r="I11" s="16">
        <v>0</v>
      </c>
      <c r="J11" s="17" t="s">
        <v>80</v>
      </c>
      <c r="K11" s="16">
        <v>0</v>
      </c>
      <c r="L11" s="17" t="s">
        <v>568</v>
      </c>
      <c r="M11" s="16">
        <v>0</v>
      </c>
      <c r="N11" s="17" t="s">
        <v>568</v>
      </c>
      <c r="O11" s="16">
        <v>0</v>
      </c>
      <c r="P11" s="17" t="s">
        <v>568</v>
      </c>
      <c r="Q11" s="15">
        <v>0</v>
      </c>
      <c r="R11" t="s">
        <v>569</v>
      </c>
      <c r="S11" s="30" t="s">
        <v>270</v>
      </c>
    </row>
    <row r="12" spans="1:19" x14ac:dyDescent="0.3">
      <c r="A12" s="23">
        <v>8</v>
      </c>
      <c r="B12" t="s">
        <v>77</v>
      </c>
      <c r="C12" s="16">
        <v>0.254</v>
      </c>
      <c r="D12" s="17" t="s">
        <v>568</v>
      </c>
      <c r="E12" s="16">
        <v>0.254</v>
      </c>
      <c r="F12" s="17" t="s">
        <v>568</v>
      </c>
      <c r="G12" s="16">
        <v>0.254</v>
      </c>
      <c r="H12" s="17" t="s">
        <v>568</v>
      </c>
      <c r="I12" s="16">
        <v>0.254</v>
      </c>
      <c r="J12" s="17" t="s">
        <v>568</v>
      </c>
      <c r="K12" s="16">
        <v>0.254</v>
      </c>
      <c r="L12" s="17" t="s">
        <v>568</v>
      </c>
      <c r="M12" s="16">
        <v>0.254</v>
      </c>
      <c r="N12" s="17" t="s">
        <v>568</v>
      </c>
      <c r="O12" s="16">
        <v>0.254</v>
      </c>
      <c r="P12" s="17" t="s">
        <v>568</v>
      </c>
      <c r="Q12" s="15">
        <v>0.254</v>
      </c>
    </row>
    <row r="13" spans="1:19" x14ac:dyDescent="0.3">
      <c r="A13" s="23">
        <v>9</v>
      </c>
      <c r="B13" t="s">
        <v>271</v>
      </c>
      <c r="C13" s="16">
        <v>0.1</v>
      </c>
      <c r="D13" s="17" t="s">
        <v>568</v>
      </c>
      <c r="E13" s="16">
        <v>0.1</v>
      </c>
      <c r="F13" s="17" t="s">
        <v>568</v>
      </c>
      <c r="G13" s="16">
        <v>0.1</v>
      </c>
      <c r="H13" s="17" t="s">
        <v>568</v>
      </c>
      <c r="I13" s="16">
        <v>0</v>
      </c>
      <c r="J13" s="17" t="s">
        <v>80</v>
      </c>
      <c r="K13" s="16">
        <v>0</v>
      </c>
      <c r="L13" s="17" t="s">
        <v>568</v>
      </c>
      <c r="M13" s="16">
        <v>0</v>
      </c>
      <c r="N13" s="17" t="s">
        <v>568</v>
      </c>
      <c r="O13" s="16">
        <v>0</v>
      </c>
      <c r="P13" s="17" t="s">
        <v>568</v>
      </c>
      <c r="Q13" s="15">
        <v>0</v>
      </c>
      <c r="R13" t="s">
        <v>569</v>
      </c>
      <c r="S13" s="30" t="s">
        <v>272</v>
      </c>
    </row>
    <row r="14" spans="1:19" x14ac:dyDescent="0.3">
      <c r="A14" s="23">
        <v>10</v>
      </c>
      <c r="B14" t="s">
        <v>273</v>
      </c>
      <c r="C14" s="16">
        <v>1</v>
      </c>
      <c r="D14" s="17" t="s">
        <v>568</v>
      </c>
      <c r="E14" s="16">
        <v>1</v>
      </c>
      <c r="F14" s="17" t="s">
        <v>568</v>
      </c>
      <c r="G14" s="16">
        <v>1</v>
      </c>
      <c r="H14" s="17" t="s">
        <v>568</v>
      </c>
      <c r="I14" s="16">
        <v>0</v>
      </c>
      <c r="J14" s="17" t="s">
        <v>80</v>
      </c>
      <c r="K14" s="16">
        <v>0</v>
      </c>
      <c r="L14" s="17" t="s">
        <v>568</v>
      </c>
      <c r="M14" s="16">
        <v>0</v>
      </c>
      <c r="N14" s="17" t="s">
        <v>568</v>
      </c>
      <c r="O14" s="16">
        <v>0</v>
      </c>
      <c r="P14" s="17" t="s">
        <v>568</v>
      </c>
      <c r="Q14" s="15">
        <v>0</v>
      </c>
      <c r="R14" t="s">
        <v>569</v>
      </c>
      <c r="S14" s="30" t="s">
        <v>272</v>
      </c>
    </row>
    <row r="15" spans="1:19" x14ac:dyDescent="0.3">
      <c r="A15" s="23">
        <v>11</v>
      </c>
      <c r="B15" t="s">
        <v>83</v>
      </c>
      <c r="C15" s="16">
        <v>25</v>
      </c>
      <c r="D15" s="17" t="s">
        <v>568</v>
      </c>
      <c r="E15" s="16">
        <v>25</v>
      </c>
      <c r="F15" s="17" t="s">
        <v>568</v>
      </c>
      <c r="G15" s="16">
        <v>25</v>
      </c>
      <c r="H15" s="17" t="s">
        <v>568</v>
      </c>
      <c r="I15" s="16">
        <v>25</v>
      </c>
      <c r="J15" s="17" t="s">
        <v>568</v>
      </c>
      <c r="K15" s="16">
        <v>25</v>
      </c>
      <c r="L15" s="17" t="s">
        <v>568</v>
      </c>
      <c r="M15" s="16">
        <v>25</v>
      </c>
      <c r="N15" s="17" t="s">
        <v>568</v>
      </c>
      <c r="O15" s="16">
        <v>25</v>
      </c>
      <c r="P15" s="17" t="s">
        <v>568</v>
      </c>
      <c r="Q15" s="15">
        <v>25</v>
      </c>
    </row>
    <row r="16" spans="1:19" x14ac:dyDescent="0.3">
      <c r="A16" s="23">
        <v>12</v>
      </c>
      <c r="B16" t="s">
        <v>245</v>
      </c>
      <c r="C16" s="16" t="b">
        <v>0</v>
      </c>
      <c r="D16" s="17" t="s">
        <v>568</v>
      </c>
      <c r="E16" s="16" t="b">
        <v>0</v>
      </c>
      <c r="F16" s="17" t="s">
        <v>568</v>
      </c>
      <c r="G16" s="16" t="b">
        <v>0</v>
      </c>
      <c r="H16" s="17" t="s">
        <v>568</v>
      </c>
      <c r="I16" s="16" t="b">
        <v>0</v>
      </c>
      <c r="J16" s="17" t="s">
        <v>568</v>
      </c>
      <c r="K16" s="16" t="b">
        <v>0</v>
      </c>
      <c r="L16" s="17" t="s">
        <v>568</v>
      </c>
      <c r="M16" s="16" t="b">
        <v>0</v>
      </c>
      <c r="N16" s="17" t="s">
        <v>568</v>
      </c>
      <c r="O16" s="16" t="b">
        <v>0</v>
      </c>
      <c r="P16" s="17" t="s">
        <v>568</v>
      </c>
      <c r="Q16" s="15" t="b">
        <v>0</v>
      </c>
    </row>
    <row r="17" spans="1:17" s="25" customFormat="1" ht="15" thickBot="1" x14ac:dyDescent="0.35">
      <c r="A17" s="24">
        <v>13</v>
      </c>
      <c r="B17" s="25" t="s">
        <v>85</v>
      </c>
      <c r="C17" s="27">
        <v>0.25</v>
      </c>
      <c r="D17" s="28" t="s">
        <v>568</v>
      </c>
      <c r="E17" s="27">
        <v>0.25</v>
      </c>
      <c r="F17" s="28" t="s">
        <v>568</v>
      </c>
      <c r="G17" s="27">
        <v>0.25</v>
      </c>
      <c r="H17" s="28" t="s">
        <v>568</v>
      </c>
      <c r="I17" s="27">
        <v>0.25</v>
      </c>
      <c r="J17" s="28" t="s">
        <v>568</v>
      </c>
      <c r="K17" s="27">
        <v>0.25</v>
      </c>
      <c r="L17" s="28" t="s">
        <v>568</v>
      </c>
      <c r="M17" s="27">
        <v>0.25</v>
      </c>
      <c r="N17" s="28" t="s">
        <v>568</v>
      </c>
      <c r="O17" s="27">
        <v>0.25</v>
      </c>
      <c r="P17" s="28" t="s">
        <v>568</v>
      </c>
      <c r="Q17" s="29">
        <v>0.25</v>
      </c>
    </row>
    <row r="18" spans="1:17" x14ac:dyDescent="0.3">
      <c r="C18" s="16"/>
      <c r="D18" s="17"/>
      <c r="E18" s="16"/>
      <c r="F18" s="17"/>
      <c r="G18" s="16"/>
      <c r="H18" s="17"/>
      <c r="I18" s="16"/>
      <c r="J18" s="17"/>
      <c r="K18" s="16"/>
      <c r="L18" s="17"/>
      <c r="M18" s="16"/>
      <c r="N18" s="17"/>
      <c r="O18" s="15"/>
      <c r="P18"/>
    </row>
    <row r="19" spans="1:17" x14ac:dyDescent="0.3">
      <c r="B19" t="s">
        <v>625</v>
      </c>
      <c r="C19" s="16"/>
      <c r="D19" s="17"/>
      <c r="E19" s="16"/>
      <c r="F19" s="17"/>
      <c r="G19" s="16"/>
      <c r="H19" s="17"/>
      <c r="I19" s="16"/>
      <c r="J19" s="17"/>
      <c r="K19" s="16"/>
      <c r="L19" s="17"/>
      <c r="M19" s="16"/>
      <c r="N19" s="17"/>
      <c r="O19" s="15"/>
      <c r="P19"/>
    </row>
    <row r="20" spans="1:17" x14ac:dyDescent="0.3">
      <c r="C20" s="16"/>
      <c r="D20" s="17"/>
      <c r="E20" s="16"/>
      <c r="F20" s="17"/>
      <c r="G20" s="16"/>
      <c r="H20" s="17"/>
      <c r="I20" s="16"/>
      <c r="J20" s="17"/>
      <c r="K20" s="16"/>
      <c r="L20" s="17"/>
      <c r="M20" s="16"/>
      <c r="N20" s="17"/>
      <c r="O20" s="15"/>
      <c r="P20"/>
    </row>
    <row r="21" spans="1:17" x14ac:dyDescent="0.3">
      <c r="C21" s="16"/>
      <c r="D21" s="17"/>
      <c r="E21" s="16"/>
      <c r="F21" s="17"/>
      <c r="G21" s="16"/>
      <c r="H21" s="17"/>
      <c r="I21" s="16"/>
      <c r="J21" s="17"/>
      <c r="K21" s="16"/>
      <c r="L21" s="17"/>
      <c r="M21" s="16"/>
      <c r="N21" s="17"/>
      <c r="O21" s="15"/>
      <c r="P21"/>
    </row>
    <row r="22" spans="1:17" x14ac:dyDescent="0.3">
      <c r="C22" s="16"/>
      <c r="D22" s="17"/>
      <c r="E22" s="16"/>
      <c r="F22" s="17"/>
      <c r="G22" s="16"/>
      <c r="H22" s="17"/>
      <c r="I22" s="16"/>
      <c r="J22" s="17"/>
      <c r="K22" s="16"/>
      <c r="L22" s="17"/>
      <c r="M22" s="16"/>
      <c r="N22" s="17"/>
      <c r="O22" s="15"/>
      <c r="P22"/>
    </row>
    <row r="23" spans="1:17" x14ac:dyDescent="0.3">
      <c r="C23" s="16"/>
      <c r="D23" s="17"/>
      <c r="E23" s="16"/>
      <c r="F23" s="17"/>
      <c r="G23" s="16"/>
      <c r="H23" s="17"/>
      <c r="I23" s="16"/>
      <c r="J23" s="17"/>
      <c r="K23" s="16"/>
      <c r="L23" s="17"/>
      <c r="M23" s="16"/>
      <c r="N23" s="17"/>
      <c r="O23" s="15"/>
      <c r="P23"/>
    </row>
    <row r="24" spans="1:17" x14ac:dyDescent="0.3">
      <c r="C24" s="16"/>
      <c r="D24" s="17"/>
      <c r="E24" s="16"/>
      <c r="F24" s="17"/>
      <c r="G24" s="16"/>
      <c r="H24" s="17"/>
      <c r="I24" s="16"/>
      <c r="J24" s="17"/>
      <c r="K24" s="16"/>
      <c r="L24" s="17"/>
      <c r="M24" s="16"/>
      <c r="N24" s="17"/>
      <c r="O24" s="15"/>
      <c r="P24"/>
    </row>
    <row r="25" spans="1:17" x14ac:dyDescent="0.3">
      <c r="C25" s="16"/>
      <c r="D25" s="17"/>
      <c r="E25" s="16"/>
      <c r="F25" s="17"/>
      <c r="G25" s="16"/>
      <c r="H25" s="17"/>
      <c r="I25" s="16"/>
      <c r="J25" s="17"/>
      <c r="K25" s="16"/>
      <c r="L25" s="17"/>
      <c r="M25" s="16"/>
      <c r="N25" s="17"/>
      <c r="O25" s="15"/>
      <c r="P25"/>
    </row>
    <row r="26" spans="1:17" x14ac:dyDescent="0.3">
      <c r="C26" s="16"/>
      <c r="D26" s="17"/>
      <c r="E26" s="16"/>
      <c r="F26" s="17"/>
      <c r="G26" s="16"/>
      <c r="H26" s="17"/>
      <c r="I26" s="16"/>
      <c r="J26" s="17"/>
      <c r="K26" s="16"/>
      <c r="L26" s="17"/>
      <c r="M26" s="16"/>
      <c r="N26" s="17"/>
      <c r="O26" s="15"/>
      <c r="P26"/>
    </row>
    <row r="27" spans="1:17" x14ac:dyDescent="0.3">
      <c r="C27" s="16"/>
      <c r="D27" s="17"/>
      <c r="E27" s="16"/>
      <c r="F27" s="17"/>
      <c r="G27" s="16"/>
      <c r="H27" s="17"/>
      <c r="I27" s="16"/>
      <c r="J27" s="17"/>
      <c r="K27" s="16"/>
      <c r="L27" s="17"/>
      <c r="M27" s="16"/>
      <c r="N27" s="17"/>
      <c r="O27" s="15"/>
      <c r="P27"/>
    </row>
    <row r="28" spans="1:17" x14ac:dyDescent="0.3">
      <c r="C28" s="16"/>
      <c r="D28" s="17"/>
      <c r="E28" s="16"/>
      <c r="F28" s="17"/>
      <c r="G28" s="16"/>
      <c r="H28" s="17"/>
      <c r="I28" s="16"/>
      <c r="J28" s="17"/>
      <c r="K28" s="16"/>
      <c r="L28" s="17"/>
      <c r="M28" s="16"/>
      <c r="N28" s="17"/>
      <c r="O28" s="15"/>
      <c r="P28"/>
    </row>
    <row r="29" spans="1:17" x14ac:dyDescent="0.3">
      <c r="C29" s="16"/>
      <c r="D29" s="17"/>
      <c r="E29" s="16"/>
      <c r="F29" s="17"/>
      <c r="G29" s="16"/>
      <c r="H29" s="17"/>
      <c r="I29" s="16"/>
      <c r="J29" s="17"/>
      <c r="K29" s="16"/>
      <c r="L29" s="17"/>
      <c r="M29" s="16"/>
      <c r="N29" s="17"/>
      <c r="O29" s="15"/>
      <c r="P29"/>
    </row>
    <row r="30" spans="1:17" x14ac:dyDescent="0.3">
      <c r="C30" s="16"/>
      <c r="D30" s="17"/>
      <c r="E30" s="16"/>
      <c r="F30" s="17"/>
      <c r="G30" s="16"/>
      <c r="H30" s="17"/>
      <c r="I30" s="16"/>
      <c r="J30" s="17"/>
      <c r="K30" s="16"/>
      <c r="L30" s="17"/>
      <c r="M30" s="16"/>
      <c r="N30" s="17"/>
      <c r="O30" s="15"/>
      <c r="P30"/>
    </row>
    <row r="31" spans="1:17" x14ac:dyDescent="0.3">
      <c r="C31" s="16"/>
      <c r="D31" s="17"/>
      <c r="E31" s="16"/>
      <c r="F31" s="17"/>
      <c r="G31" s="16"/>
      <c r="H31" s="17"/>
      <c r="I31" s="16"/>
      <c r="J31" s="17"/>
      <c r="K31" s="16"/>
      <c r="L31" s="17"/>
      <c r="M31" s="16"/>
      <c r="N31" s="17"/>
      <c r="O31" s="15"/>
      <c r="P31"/>
    </row>
    <row r="32" spans="1:17" x14ac:dyDescent="0.3">
      <c r="C32" s="16"/>
      <c r="D32" s="17"/>
      <c r="E32" s="16"/>
      <c r="F32" s="17"/>
      <c r="G32" s="16"/>
      <c r="H32" s="17"/>
      <c r="I32" s="16"/>
      <c r="J32" s="17"/>
      <c r="K32" s="16"/>
      <c r="L32" s="17"/>
      <c r="M32" s="16"/>
      <c r="N32" s="17"/>
      <c r="O32" s="15"/>
      <c r="P32"/>
    </row>
    <row r="33" spans="3:16" x14ac:dyDescent="0.3">
      <c r="C33" s="16"/>
      <c r="D33" s="17"/>
      <c r="E33" s="16"/>
      <c r="F33" s="17"/>
      <c r="G33" s="16"/>
      <c r="H33" s="17"/>
      <c r="I33" s="16"/>
      <c r="J33" s="17"/>
      <c r="K33" s="16"/>
      <c r="L33" s="17"/>
      <c r="M33" s="16"/>
      <c r="N33" s="17"/>
      <c r="O33" s="15"/>
      <c r="P33"/>
    </row>
    <row r="34" spans="3:16" x14ac:dyDescent="0.3">
      <c r="C34" s="16"/>
      <c r="D34" s="17"/>
      <c r="E34" s="16"/>
      <c r="F34" s="17"/>
      <c r="G34" s="16"/>
      <c r="H34" s="17"/>
      <c r="I34" s="16"/>
      <c r="J34" s="17"/>
      <c r="K34" s="16"/>
      <c r="L34" s="17"/>
      <c r="M34" s="16"/>
      <c r="N34" s="17"/>
      <c r="O34" s="15"/>
      <c r="P34"/>
    </row>
    <row r="35" spans="3:16" x14ac:dyDescent="0.3">
      <c r="C35" s="16"/>
      <c r="D35" s="17"/>
      <c r="E35" s="16"/>
      <c r="F35" s="17"/>
      <c r="G35" s="16"/>
      <c r="H35" s="17"/>
      <c r="I35" s="16"/>
      <c r="J35" s="17"/>
      <c r="K35" s="16"/>
      <c r="L35" s="17"/>
      <c r="M35" s="16"/>
      <c r="N35" s="17"/>
      <c r="O35" s="15"/>
      <c r="P35"/>
    </row>
    <row r="36" spans="3:16" x14ac:dyDescent="0.3">
      <c r="C36" s="16"/>
      <c r="D36" s="17"/>
      <c r="E36" s="16"/>
      <c r="F36" s="17"/>
      <c r="G36" s="16"/>
      <c r="H36" s="17"/>
      <c r="I36" s="16"/>
      <c r="J36" s="17"/>
      <c r="K36" s="16"/>
      <c r="L36" s="17"/>
      <c r="M36" s="16"/>
      <c r="N36" s="17"/>
      <c r="O36" s="15"/>
      <c r="P36"/>
    </row>
    <row r="37" spans="3:16" x14ac:dyDescent="0.3">
      <c r="C37" s="16"/>
      <c r="D37" s="17"/>
      <c r="E37" s="16"/>
      <c r="F37" s="17"/>
      <c r="G37" s="16"/>
      <c r="H37" s="17"/>
      <c r="I37" s="16"/>
      <c r="J37" s="17"/>
      <c r="K37" s="16"/>
      <c r="L37" s="17"/>
      <c r="M37" s="16"/>
      <c r="N37" s="17"/>
      <c r="O37" s="15"/>
      <c r="P37"/>
    </row>
    <row r="38" spans="3:16" x14ac:dyDescent="0.3">
      <c r="C38" s="16"/>
      <c r="D38" s="17"/>
      <c r="E38" s="16"/>
      <c r="F38" s="17"/>
      <c r="G38" s="16"/>
      <c r="H38" s="17"/>
      <c r="I38" s="16"/>
      <c r="J38" s="17"/>
      <c r="K38" s="16"/>
      <c r="L38" s="17"/>
      <c r="M38" s="16"/>
      <c r="N38" s="17"/>
      <c r="O38" s="15"/>
      <c r="P38"/>
    </row>
    <row r="39" spans="3:16" x14ac:dyDescent="0.3">
      <c r="C39" s="16"/>
      <c r="D39" s="17"/>
      <c r="E39" s="16"/>
      <c r="F39" s="17"/>
      <c r="G39" s="16"/>
      <c r="H39" s="17"/>
      <c r="I39" s="16"/>
      <c r="J39" s="17"/>
      <c r="K39" s="16"/>
      <c r="L39" s="17"/>
      <c r="M39" s="16"/>
      <c r="N39" s="17"/>
      <c r="O39" s="15"/>
      <c r="P39"/>
    </row>
    <row r="40" spans="3:16" x14ac:dyDescent="0.3">
      <c r="C40" s="16"/>
      <c r="D40" s="17"/>
      <c r="E40" s="16"/>
      <c r="F40" s="17"/>
      <c r="G40" s="16"/>
      <c r="H40" s="17"/>
      <c r="I40" s="16"/>
      <c r="J40" s="17"/>
      <c r="K40" s="16"/>
      <c r="L40" s="17"/>
      <c r="M40" s="16"/>
      <c r="N40" s="17"/>
      <c r="O40" s="15"/>
      <c r="P40"/>
    </row>
    <row r="41" spans="3:16" x14ac:dyDescent="0.3">
      <c r="C41" s="16"/>
      <c r="D41" s="17"/>
      <c r="E41" s="16"/>
      <c r="F41" s="17"/>
      <c r="G41" s="16"/>
      <c r="H41" s="17"/>
      <c r="I41" s="16"/>
      <c r="J41" s="17"/>
      <c r="K41" s="16"/>
      <c r="L41" s="17"/>
      <c r="M41" s="16"/>
      <c r="N41" s="17"/>
      <c r="O41" s="15"/>
      <c r="P41"/>
    </row>
    <row r="42" spans="3:16" x14ac:dyDescent="0.3">
      <c r="C42" s="16"/>
      <c r="D42" s="17"/>
      <c r="E42" s="16"/>
      <c r="F42" s="17"/>
      <c r="G42" s="16"/>
      <c r="H42" s="17"/>
      <c r="I42" s="16"/>
      <c r="J42" s="17"/>
      <c r="K42" s="16"/>
      <c r="L42" s="17"/>
      <c r="M42" s="16"/>
      <c r="N42" s="17"/>
      <c r="O42" s="15"/>
      <c r="P42"/>
    </row>
    <row r="43" spans="3:16" x14ac:dyDescent="0.3">
      <c r="C43" s="16"/>
      <c r="D43" s="17"/>
      <c r="E43" s="16"/>
      <c r="F43" s="17"/>
      <c r="G43" s="16"/>
      <c r="H43" s="17"/>
      <c r="I43" s="16"/>
      <c r="J43" s="17"/>
      <c r="K43" s="16"/>
      <c r="L43" s="17"/>
      <c r="M43" s="16"/>
      <c r="N43" s="17"/>
      <c r="O43" s="15"/>
      <c r="P43"/>
    </row>
    <row r="44" spans="3:16" x14ac:dyDescent="0.3">
      <c r="C44" s="16"/>
      <c r="D44" s="17"/>
      <c r="E44" s="16"/>
      <c r="F44" s="17"/>
      <c r="G44" s="16"/>
      <c r="H44" s="17"/>
      <c r="I44" s="16"/>
      <c r="J44" s="17"/>
      <c r="K44" s="16"/>
      <c r="L44" s="17"/>
      <c r="M44" s="16"/>
      <c r="N44" s="17"/>
      <c r="O44" s="15"/>
      <c r="P44"/>
    </row>
    <row r="45" spans="3:16" x14ac:dyDescent="0.3">
      <c r="C45" s="16"/>
      <c r="D45" s="17"/>
      <c r="E45" s="16"/>
      <c r="F45" s="17"/>
      <c r="G45" s="16"/>
      <c r="H45" s="17"/>
      <c r="I45" s="16"/>
      <c r="J45" s="17"/>
      <c r="K45" s="16"/>
      <c r="L45" s="17"/>
      <c r="M45" s="16"/>
      <c r="N45" s="17"/>
      <c r="O45" s="15"/>
      <c r="P45"/>
    </row>
    <row r="46" spans="3:16" x14ac:dyDescent="0.3">
      <c r="C46" s="16"/>
      <c r="D46" s="17"/>
      <c r="E46" s="16"/>
      <c r="F46" s="17"/>
      <c r="G46" s="16"/>
      <c r="H46" s="17"/>
      <c r="I46" s="16"/>
      <c r="J46" s="17"/>
      <c r="K46" s="16"/>
      <c r="L46" s="17"/>
      <c r="M46" s="16"/>
      <c r="N46" s="17"/>
      <c r="O46" s="15"/>
      <c r="P46"/>
    </row>
    <row r="47" spans="3:16" x14ac:dyDescent="0.3">
      <c r="C47" s="16"/>
      <c r="D47" s="17"/>
      <c r="E47" s="16"/>
      <c r="F47" s="17"/>
      <c r="G47" s="16"/>
      <c r="H47" s="17"/>
      <c r="I47" s="16"/>
      <c r="J47" s="17"/>
      <c r="K47" s="16"/>
      <c r="L47" s="17"/>
      <c r="M47" s="16"/>
      <c r="N47" s="17"/>
      <c r="O47" s="15"/>
      <c r="P47"/>
    </row>
    <row r="48" spans="3:16" x14ac:dyDescent="0.3">
      <c r="C48" s="16"/>
      <c r="D48" s="17"/>
      <c r="E48" s="16"/>
      <c r="F48" s="17"/>
      <c r="G48" s="16"/>
      <c r="H48" s="17"/>
      <c r="I48" s="16"/>
      <c r="J48" s="17"/>
      <c r="K48" s="16"/>
      <c r="L48" s="17"/>
      <c r="M48" s="16"/>
      <c r="N48" s="17"/>
      <c r="O48" s="15"/>
      <c r="P48"/>
    </row>
    <row r="49" spans="3:16" x14ac:dyDescent="0.3">
      <c r="C49" s="16"/>
      <c r="D49" s="17"/>
      <c r="E49" s="16"/>
      <c r="F49" s="17"/>
      <c r="G49" s="16"/>
      <c r="H49" s="17"/>
      <c r="I49" s="16"/>
      <c r="J49" s="17"/>
      <c r="K49" s="16"/>
      <c r="L49" s="17"/>
      <c r="M49" s="16"/>
      <c r="N49" s="17"/>
      <c r="O49" s="15"/>
      <c r="P49"/>
    </row>
    <row r="50" spans="3:16" x14ac:dyDescent="0.3">
      <c r="C50" s="16"/>
      <c r="D50" s="17"/>
      <c r="E50" s="16"/>
      <c r="F50" s="17"/>
      <c r="G50" s="16"/>
      <c r="H50" s="17"/>
      <c r="I50" s="16"/>
      <c r="J50" s="17"/>
      <c r="K50" s="16"/>
      <c r="L50" s="17"/>
      <c r="M50" s="16"/>
      <c r="N50" s="17"/>
      <c r="O50" s="15"/>
      <c r="P50"/>
    </row>
    <row r="51" spans="3:16" x14ac:dyDescent="0.3">
      <c r="C51" s="16"/>
      <c r="D51" s="17"/>
      <c r="E51" s="16"/>
      <c r="F51" s="17"/>
      <c r="G51" s="16"/>
      <c r="H51" s="17"/>
      <c r="I51" s="16"/>
      <c r="J51" s="17"/>
      <c r="K51" s="16"/>
      <c r="L51" s="17"/>
      <c r="M51" s="16"/>
      <c r="N51" s="17"/>
      <c r="O51" s="15"/>
      <c r="P51"/>
    </row>
    <row r="52" spans="3:16" x14ac:dyDescent="0.3">
      <c r="C52" s="16"/>
      <c r="D52" s="17"/>
      <c r="E52" s="16"/>
      <c r="F52" s="17"/>
      <c r="G52" s="16"/>
      <c r="H52" s="17"/>
      <c r="I52" s="16"/>
      <c r="J52" s="17"/>
      <c r="K52" s="16"/>
      <c r="L52" s="17"/>
      <c r="M52" s="16"/>
      <c r="N52" s="17"/>
      <c r="O52" s="15"/>
      <c r="P52"/>
    </row>
    <row r="53" spans="3:16" x14ac:dyDescent="0.3">
      <c r="C53" s="16"/>
      <c r="D53" s="17"/>
      <c r="E53" s="16"/>
      <c r="F53" s="17"/>
      <c r="G53" s="16"/>
      <c r="H53" s="17"/>
      <c r="I53" s="16"/>
      <c r="J53" s="17"/>
      <c r="K53" s="16"/>
      <c r="L53" s="17"/>
      <c r="M53" s="16"/>
      <c r="N53" s="17"/>
      <c r="O53" s="15"/>
      <c r="P53"/>
    </row>
  </sheetData>
  <pageMargins left="0.7" right="0.7" top="0.75" bottom="0.75" header="0.3" footer="0.3"/>
  <pageSetup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F414D8-DDAC-46A8-AE39-D41565B8D262}">
  <sheetPr codeName="Sheet6">
    <tabColor theme="2"/>
  </sheetPr>
  <dimension ref="A2:S53"/>
  <sheetViews>
    <sheetView workbookViewId="0">
      <selection activeCell="B43" sqref="B43"/>
    </sheetView>
  </sheetViews>
  <sheetFormatPr defaultRowHeight="14.4" x14ac:dyDescent="0.3"/>
  <cols>
    <col min="1" max="1" width="3" bestFit="1" customWidth="1"/>
    <col min="2" max="2" width="38" bestFit="1" customWidth="1"/>
    <col min="3" max="3" width="11.6640625" style="7" customWidth="1"/>
    <col min="4" max="4" width="12" style="7" hidden="1" customWidth="1"/>
    <col min="5" max="5" width="9" style="7" customWidth="1"/>
    <col min="6" max="6" width="12.88671875" style="7" hidden="1" customWidth="1"/>
    <col min="7" max="7" width="10.5546875" style="7" customWidth="1"/>
    <col min="8" max="8" width="11.5546875" style="7" hidden="1" customWidth="1"/>
    <col min="9" max="9" width="9" style="7" customWidth="1"/>
    <col min="10" max="10" width="10.44140625" style="7" hidden="1" customWidth="1"/>
    <col min="11" max="11" width="11.33203125" style="7" customWidth="1"/>
    <col min="12" max="12" width="11.109375" style="7" hidden="1" customWidth="1"/>
    <col min="13" max="13" width="11.109375" style="7" customWidth="1"/>
    <col min="14" max="14" width="10.6640625" style="7" hidden="1" customWidth="1"/>
    <col min="15" max="15" width="9.33203125" style="7" customWidth="1"/>
    <col min="16" max="16" width="13.44140625" style="7" hidden="1" customWidth="1"/>
    <col min="17" max="17" width="13.6640625" customWidth="1"/>
    <col min="18" max="18" width="12" customWidth="1"/>
    <col min="19" max="19" width="18" customWidth="1"/>
    <col min="35" max="35" width="0" hidden="1" customWidth="1"/>
  </cols>
  <sheetData>
    <row r="2" spans="1:19" ht="15.6" x14ac:dyDescent="0.3">
      <c r="B2" s="41" t="s">
        <v>710</v>
      </c>
    </row>
    <row r="3" spans="1:19" ht="15" thickBot="1" x14ac:dyDescent="0.35"/>
    <row r="4" spans="1:19" s="22" customFormat="1" ht="78.75" customHeight="1" x14ac:dyDescent="0.3">
      <c r="A4" s="18" t="s">
        <v>0</v>
      </c>
      <c r="B4" s="19" t="s">
        <v>56</v>
      </c>
      <c r="C4" s="20" t="s">
        <v>692</v>
      </c>
      <c r="D4" s="20" t="s">
        <v>88</v>
      </c>
      <c r="E4" s="20" t="s">
        <v>541</v>
      </c>
      <c r="F4" s="20" t="s">
        <v>58</v>
      </c>
      <c r="G4" s="20" t="s">
        <v>542</v>
      </c>
      <c r="H4" s="20" t="s">
        <v>59</v>
      </c>
      <c r="I4" s="20" t="s">
        <v>543</v>
      </c>
      <c r="J4" s="20" t="s">
        <v>60</v>
      </c>
      <c r="K4" s="20" t="s">
        <v>552</v>
      </c>
      <c r="L4" s="20" t="s">
        <v>62</v>
      </c>
      <c r="M4" s="20" t="s">
        <v>553</v>
      </c>
      <c r="N4" s="20" t="s">
        <v>274</v>
      </c>
      <c r="O4" s="20" t="s">
        <v>605</v>
      </c>
      <c r="P4" s="20" t="s">
        <v>275</v>
      </c>
      <c r="Q4" s="20" t="s">
        <v>554</v>
      </c>
      <c r="R4" s="21" t="s">
        <v>63</v>
      </c>
      <c r="S4" s="22" t="s">
        <v>711</v>
      </c>
    </row>
    <row r="5" spans="1:19" x14ac:dyDescent="0.3">
      <c r="A5" s="23">
        <v>1</v>
      </c>
      <c r="B5" t="s">
        <v>186</v>
      </c>
      <c r="C5" s="16">
        <v>0.02</v>
      </c>
      <c r="D5" s="17" t="s">
        <v>568</v>
      </c>
      <c r="E5" s="16">
        <v>0.02</v>
      </c>
      <c r="F5" s="17" t="s">
        <v>178</v>
      </c>
      <c r="G5" s="16">
        <v>0.02</v>
      </c>
      <c r="H5" s="17" t="s">
        <v>568</v>
      </c>
      <c r="I5" s="16">
        <v>0.02</v>
      </c>
      <c r="J5" s="17" t="s">
        <v>568</v>
      </c>
      <c r="K5" s="16">
        <v>0.02</v>
      </c>
      <c r="L5" s="17" t="s">
        <v>568</v>
      </c>
      <c r="M5" s="16">
        <v>0.02</v>
      </c>
      <c r="N5" s="17" t="s">
        <v>568</v>
      </c>
      <c r="O5" s="16">
        <v>0.02</v>
      </c>
      <c r="P5" s="17" t="s">
        <v>568</v>
      </c>
      <c r="Q5" s="15">
        <v>0.02</v>
      </c>
      <c r="S5" t="s">
        <v>187</v>
      </c>
    </row>
    <row r="6" spans="1:19" x14ac:dyDescent="0.3">
      <c r="A6" s="23">
        <v>2</v>
      </c>
      <c r="B6" t="s">
        <v>188</v>
      </c>
      <c r="C6" s="16" t="b">
        <v>1</v>
      </c>
      <c r="D6" s="17" t="s">
        <v>568</v>
      </c>
      <c r="E6" s="16" t="b">
        <v>1</v>
      </c>
      <c r="F6" s="17" t="s">
        <v>178</v>
      </c>
      <c r="G6" s="16" t="b">
        <v>1</v>
      </c>
      <c r="H6" s="17" t="s">
        <v>568</v>
      </c>
      <c r="I6" s="16" t="b">
        <v>1</v>
      </c>
      <c r="J6" s="17" t="s">
        <v>568</v>
      </c>
      <c r="K6" s="16" t="b">
        <v>1</v>
      </c>
      <c r="L6" s="17" t="s">
        <v>568</v>
      </c>
      <c r="M6" s="16" t="b">
        <v>1</v>
      </c>
      <c r="N6" s="17" t="s">
        <v>568</v>
      </c>
      <c r="O6" s="16" t="b">
        <v>1</v>
      </c>
      <c r="P6" s="17" t="s">
        <v>568</v>
      </c>
      <c r="Q6" s="15" t="b">
        <v>1</v>
      </c>
      <c r="S6" t="s">
        <v>189</v>
      </c>
    </row>
    <row r="7" spans="1:19" x14ac:dyDescent="0.3">
      <c r="A7" s="23">
        <v>3</v>
      </c>
      <c r="B7" t="s">
        <v>190</v>
      </c>
      <c r="C7" s="16">
        <v>0.02</v>
      </c>
      <c r="D7" s="17" t="s">
        <v>568</v>
      </c>
      <c r="E7" s="16">
        <v>0.02</v>
      </c>
      <c r="F7" s="17" t="s">
        <v>178</v>
      </c>
      <c r="G7" s="16">
        <v>0.02</v>
      </c>
      <c r="H7" s="17" t="s">
        <v>568</v>
      </c>
      <c r="I7" s="16">
        <v>0.02</v>
      </c>
      <c r="J7" s="17" t="s">
        <v>568</v>
      </c>
      <c r="K7" s="16">
        <v>0.02</v>
      </c>
      <c r="L7" s="17" t="s">
        <v>568</v>
      </c>
      <c r="M7" s="16">
        <v>0.02</v>
      </c>
      <c r="N7" s="17" t="s">
        <v>568</v>
      </c>
      <c r="O7" s="16">
        <v>0.02</v>
      </c>
      <c r="P7" s="17" t="s">
        <v>568</v>
      </c>
      <c r="Q7" s="15">
        <v>0.02</v>
      </c>
      <c r="S7" t="s">
        <v>191</v>
      </c>
    </row>
    <row r="8" spans="1:19" x14ac:dyDescent="0.3">
      <c r="A8" s="23">
        <v>4</v>
      </c>
      <c r="B8" t="s">
        <v>192</v>
      </c>
      <c r="C8" s="16">
        <v>0.01</v>
      </c>
      <c r="D8" s="17" t="s">
        <v>568</v>
      </c>
      <c r="E8" s="16">
        <v>0.01</v>
      </c>
      <c r="F8" s="17" t="s">
        <v>178</v>
      </c>
      <c r="G8" s="16">
        <v>0.01</v>
      </c>
      <c r="H8" s="17" t="s">
        <v>568</v>
      </c>
      <c r="I8" s="16">
        <v>0.01</v>
      </c>
      <c r="J8" s="17" t="s">
        <v>568</v>
      </c>
      <c r="K8" s="16">
        <v>0.01</v>
      </c>
      <c r="L8" s="17" t="s">
        <v>568</v>
      </c>
      <c r="M8" s="16">
        <v>0.01</v>
      </c>
      <c r="N8" s="17" t="s">
        <v>568</v>
      </c>
      <c r="O8" s="16">
        <v>0.01</v>
      </c>
      <c r="P8" s="17" t="s">
        <v>568</v>
      </c>
      <c r="Q8" s="15">
        <v>0.01</v>
      </c>
      <c r="S8" t="s">
        <v>193</v>
      </c>
    </row>
    <row r="9" spans="1:19" x14ac:dyDescent="0.3">
      <c r="A9" s="23">
        <v>5</v>
      </c>
      <c r="B9" t="s">
        <v>194</v>
      </c>
      <c r="C9" s="16">
        <v>2E-3</v>
      </c>
      <c r="D9" s="17" t="s">
        <v>568</v>
      </c>
      <c r="E9" s="16">
        <v>2E-3</v>
      </c>
      <c r="F9" s="17" t="s">
        <v>178</v>
      </c>
      <c r="G9" s="16">
        <v>2E-3</v>
      </c>
      <c r="H9" s="17" t="s">
        <v>568</v>
      </c>
      <c r="I9" s="16">
        <v>2E-3</v>
      </c>
      <c r="J9" s="17" t="s">
        <v>568</v>
      </c>
      <c r="K9" s="16">
        <v>2E-3</v>
      </c>
      <c r="L9" s="17" t="s">
        <v>568</v>
      </c>
      <c r="M9" s="16">
        <v>2E-3</v>
      </c>
      <c r="N9" s="17" t="s">
        <v>568</v>
      </c>
      <c r="O9" s="16">
        <v>2E-3</v>
      </c>
      <c r="P9" s="17" t="s">
        <v>568</v>
      </c>
      <c r="Q9" s="15">
        <v>2E-3</v>
      </c>
      <c r="S9" t="s">
        <v>195</v>
      </c>
    </row>
    <row r="10" spans="1:19" x14ac:dyDescent="0.3">
      <c r="A10" s="23">
        <v>6</v>
      </c>
      <c r="B10" t="s">
        <v>196</v>
      </c>
      <c r="C10" s="16">
        <v>1</v>
      </c>
      <c r="D10" s="17" t="s">
        <v>568</v>
      </c>
      <c r="E10" s="16">
        <v>1</v>
      </c>
      <c r="F10" s="17" t="s">
        <v>178</v>
      </c>
      <c r="G10" s="16">
        <v>1</v>
      </c>
      <c r="H10" s="17" t="s">
        <v>568</v>
      </c>
      <c r="I10" s="16">
        <v>1</v>
      </c>
      <c r="J10" s="17" t="s">
        <v>568</v>
      </c>
      <c r="K10" s="16">
        <v>1</v>
      </c>
      <c r="L10" s="17" t="s">
        <v>568</v>
      </c>
      <c r="M10" s="16">
        <v>1</v>
      </c>
      <c r="N10" s="17" t="s">
        <v>568</v>
      </c>
      <c r="O10" s="16">
        <v>1</v>
      </c>
      <c r="P10" s="17" t="s">
        <v>568</v>
      </c>
      <c r="Q10" s="15">
        <v>1</v>
      </c>
      <c r="S10" t="s">
        <v>197</v>
      </c>
    </row>
    <row r="11" spans="1:19" x14ac:dyDescent="0.3">
      <c r="A11" s="23">
        <v>7</v>
      </c>
      <c r="B11" t="s">
        <v>198</v>
      </c>
      <c r="C11" s="16" t="b">
        <v>1</v>
      </c>
      <c r="D11" s="17" t="s">
        <v>568</v>
      </c>
      <c r="E11" s="16" t="b">
        <v>1</v>
      </c>
      <c r="F11" s="17" t="s">
        <v>178</v>
      </c>
      <c r="G11" s="16" t="b">
        <v>1</v>
      </c>
      <c r="H11" s="17" t="s">
        <v>568</v>
      </c>
      <c r="I11" s="16" t="b">
        <v>1</v>
      </c>
      <c r="J11" s="17" t="s">
        <v>568</v>
      </c>
      <c r="K11" s="16" t="b">
        <v>1</v>
      </c>
      <c r="L11" s="17" t="s">
        <v>568</v>
      </c>
      <c r="M11" s="16" t="b">
        <v>1</v>
      </c>
      <c r="N11" s="17" t="s">
        <v>568</v>
      </c>
      <c r="O11" s="16" t="b">
        <v>1</v>
      </c>
      <c r="P11" s="17" t="s">
        <v>568</v>
      </c>
      <c r="Q11" s="15" t="b">
        <v>1</v>
      </c>
      <c r="S11" t="s">
        <v>199</v>
      </c>
    </row>
    <row r="12" spans="1:19" x14ac:dyDescent="0.3">
      <c r="A12" s="23">
        <v>8</v>
      </c>
      <c r="B12" t="s">
        <v>200</v>
      </c>
      <c r="C12" s="16">
        <v>0.1</v>
      </c>
      <c r="D12" s="17" t="s">
        <v>568</v>
      </c>
      <c r="E12" s="16">
        <v>0.1</v>
      </c>
      <c r="F12" s="17" t="s">
        <v>178</v>
      </c>
      <c r="G12" s="16">
        <v>0.1</v>
      </c>
      <c r="H12" s="17" t="s">
        <v>568</v>
      </c>
      <c r="I12" s="16">
        <v>0.1</v>
      </c>
      <c r="J12" s="17" t="s">
        <v>568</v>
      </c>
      <c r="K12" s="16">
        <v>0.1</v>
      </c>
      <c r="L12" s="17" t="s">
        <v>568</v>
      </c>
      <c r="M12" s="16">
        <v>0.1</v>
      </c>
      <c r="N12" s="17" t="s">
        <v>568</v>
      </c>
      <c r="O12" s="16">
        <v>0.1</v>
      </c>
      <c r="P12" s="17" t="s">
        <v>568</v>
      </c>
      <c r="Q12" s="15">
        <v>0.1</v>
      </c>
      <c r="S12" t="s">
        <v>201</v>
      </c>
    </row>
    <row r="13" spans="1:19" x14ac:dyDescent="0.3">
      <c r="A13" s="23">
        <v>9</v>
      </c>
      <c r="B13" t="s">
        <v>202</v>
      </c>
      <c r="C13" s="16">
        <v>9.9999999999999995E-7</v>
      </c>
      <c r="D13" s="17" t="s">
        <v>568</v>
      </c>
      <c r="E13" s="16">
        <v>9.9999999999999995E-7</v>
      </c>
      <c r="F13" s="17" t="s">
        <v>178</v>
      </c>
      <c r="G13" s="16">
        <v>9.9999999999999995E-7</v>
      </c>
      <c r="H13" s="17" t="s">
        <v>568</v>
      </c>
      <c r="I13" s="16">
        <v>9.9999999999999995E-7</v>
      </c>
      <c r="J13" s="17" t="s">
        <v>568</v>
      </c>
      <c r="K13" s="16">
        <v>9.9999999999999995E-7</v>
      </c>
      <c r="L13" s="17" t="s">
        <v>568</v>
      </c>
      <c r="M13" s="16">
        <v>9.9999999999999995E-7</v>
      </c>
      <c r="N13" s="17" t="s">
        <v>568</v>
      </c>
      <c r="O13" s="16">
        <v>9.9999999999999995E-7</v>
      </c>
      <c r="P13" s="17" t="s">
        <v>568</v>
      </c>
      <c r="Q13" s="15">
        <v>9.9999999999999995E-7</v>
      </c>
      <c r="S13" t="s">
        <v>203</v>
      </c>
    </row>
    <row r="14" spans="1:19" x14ac:dyDescent="0.3">
      <c r="A14" s="23">
        <v>10</v>
      </c>
      <c r="B14" t="s">
        <v>204</v>
      </c>
      <c r="C14" s="16">
        <v>20</v>
      </c>
      <c r="D14" s="17" t="s">
        <v>568</v>
      </c>
      <c r="E14" s="16">
        <v>20</v>
      </c>
      <c r="F14" s="17" t="s">
        <v>178</v>
      </c>
      <c r="G14" s="16">
        <v>20</v>
      </c>
      <c r="H14" s="17" t="s">
        <v>568</v>
      </c>
      <c r="I14" s="16">
        <v>20</v>
      </c>
      <c r="J14" s="17" t="s">
        <v>568</v>
      </c>
      <c r="K14" s="16">
        <v>20</v>
      </c>
      <c r="L14" s="17" t="s">
        <v>568</v>
      </c>
      <c r="M14" s="16">
        <v>20</v>
      </c>
      <c r="N14" s="17" t="s">
        <v>568</v>
      </c>
      <c r="O14" s="16">
        <v>20</v>
      </c>
      <c r="P14" s="17" t="s">
        <v>568</v>
      </c>
      <c r="Q14" s="15">
        <v>20</v>
      </c>
      <c r="S14" t="s">
        <v>205</v>
      </c>
    </row>
    <row r="15" spans="1:19" x14ac:dyDescent="0.3">
      <c r="A15" s="23">
        <v>11</v>
      </c>
      <c r="B15" t="s">
        <v>206</v>
      </c>
      <c r="C15" s="16">
        <v>90000</v>
      </c>
      <c r="D15" s="17" t="s">
        <v>568</v>
      </c>
      <c r="E15" s="16">
        <v>90000</v>
      </c>
      <c r="F15" s="17" t="s">
        <v>178</v>
      </c>
      <c r="G15" s="16">
        <v>90000</v>
      </c>
      <c r="H15" s="17" t="s">
        <v>568</v>
      </c>
      <c r="I15" s="16">
        <v>90000</v>
      </c>
      <c r="J15" s="17" t="s">
        <v>568</v>
      </c>
      <c r="K15" s="16">
        <v>90000</v>
      </c>
      <c r="L15" s="17" t="s">
        <v>568</v>
      </c>
      <c r="M15" s="16">
        <v>90000</v>
      </c>
      <c r="N15" s="17" t="s">
        <v>568</v>
      </c>
      <c r="O15" s="16">
        <v>90000</v>
      </c>
      <c r="P15" s="17" t="s">
        <v>568</v>
      </c>
      <c r="Q15" s="15">
        <v>90000</v>
      </c>
      <c r="S15" t="s">
        <v>207</v>
      </c>
    </row>
    <row r="16" spans="1:19" x14ac:dyDescent="0.3">
      <c r="A16" s="23">
        <v>12</v>
      </c>
      <c r="B16" t="s">
        <v>208</v>
      </c>
      <c r="C16" s="16">
        <v>1</v>
      </c>
      <c r="D16" s="17" t="s">
        <v>568</v>
      </c>
      <c r="E16" s="16">
        <v>1</v>
      </c>
      <c r="F16" s="17" t="s">
        <v>178</v>
      </c>
      <c r="G16" s="16">
        <v>1</v>
      </c>
      <c r="H16" s="17" t="s">
        <v>568</v>
      </c>
      <c r="I16" s="16">
        <v>1</v>
      </c>
      <c r="J16" s="17" t="s">
        <v>568</v>
      </c>
      <c r="K16" s="16">
        <v>1</v>
      </c>
      <c r="L16" s="17" t="s">
        <v>568</v>
      </c>
      <c r="M16" s="16">
        <v>1</v>
      </c>
      <c r="N16" s="17" t="s">
        <v>568</v>
      </c>
      <c r="O16" s="16">
        <v>1</v>
      </c>
      <c r="P16" s="17" t="s">
        <v>568</v>
      </c>
      <c r="Q16" s="15">
        <v>1</v>
      </c>
      <c r="S16" t="s">
        <v>209</v>
      </c>
    </row>
    <row r="17" spans="1:19" x14ac:dyDescent="0.3">
      <c r="A17" s="23">
        <v>13</v>
      </c>
      <c r="B17" t="s">
        <v>210</v>
      </c>
      <c r="C17" s="16">
        <v>1E-3</v>
      </c>
      <c r="D17" s="17" t="s">
        <v>568</v>
      </c>
      <c r="E17" s="16">
        <v>1E-3</v>
      </c>
      <c r="F17" s="17" t="s">
        <v>178</v>
      </c>
      <c r="G17" s="16">
        <v>1E-3</v>
      </c>
      <c r="H17" s="17" t="s">
        <v>568</v>
      </c>
      <c r="I17" s="16">
        <v>1E-3</v>
      </c>
      <c r="J17" s="17" t="s">
        <v>568</v>
      </c>
      <c r="K17" s="16">
        <v>1E-3</v>
      </c>
      <c r="L17" s="17" t="s">
        <v>568</v>
      </c>
      <c r="M17" s="16">
        <v>1E-3</v>
      </c>
      <c r="N17" s="17" t="s">
        <v>568</v>
      </c>
      <c r="O17" s="16">
        <v>1E-3</v>
      </c>
      <c r="P17" s="17" t="s">
        <v>568</v>
      </c>
      <c r="Q17" s="15">
        <v>1E-3</v>
      </c>
      <c r="S17" t="s">
        <v>211</v>
      </c>
    </row>
    <row r="18" spans="1:19" x14ac:dyDescent="0.3">
      <c r="A18" s="23">
        <v>14</v>
      </c>
      <c r="B18" t="s">
        <v>212</v>
      </c>
      <c r="C18" s="16">
        <v>0.25</v>
      </c>
      <c r="D18" s="17" t="s">
        <v>568</v>
      </c>
      <c r="E18" s="16">
        <v>0.25</v>
      </c>
      <c r="F18" s="17" t="s">
        <v>178</v>
      </c>
      <c r="G18" s="16">
        <v>0.25</v>
      </c>
      <c r="H18" s="17" t="s">
        <v>71</v>
      </c>
      <c r="I18" s="16">
        <v>1</v>
      </c>
      <c r="J18" s="17" t="s">
        <v>568</v>
      </c>
      <c r="K18" s="16">
        <v>1</v>
      </c>
      <c r="L18" s="17" t="s">
        <v>568</v>
      </c>
      <c r="M18" s="16">
        <v>1</v>
      </c>
      <c r="N18" s="17" t="s">
        <v>568</v>
      </c>
      <c r="O18" s="16">
        <v>1</v>
      </c>
      <c r="P18" s="17" t="s">
        <v>568</v>
      </c>
      <c r="Q18" s="15">
        <v>1</v>
      </c>
      <c r="S18" t="s">
        <v>213</v>
      </c>
    </row>
    <row r="19" spans="1:19" x14ac:dyDescent="0.3">
      <c r="A19" s="23">
        <v>15</v>
      </c>
      <c r="B19" t="s">
        <v>276</v>
      </c>
      <c r="C19" s="16">
        <v>0.1</v>
      </c>
      <c r="D19" s="17" t="s">
        <v>568</v>
      </c>
      <c r="E19" s="16">
        <v>0.1</v>
      </c>
      <c r="F19" s="17" t="s">
        <v>178</v>
      </c>
      <c r="G19" s="16">
        <v>0.1</v>
      </c>
      <c r="H19" s="17" t="s">
        <v>568</v>
      </c>
      <c r="I19" s="16">
        <v>0.1</v>
      </c>
      <c r="J19" s="17" t="s">
        <v>568</v>
      </c>
      <c r="K19" s="16">
        <v>0.1</v>
      </c>
      <c r="L19" s="17" t="s">
        <v>568</v>
      </c>
      <c r="M19" s="16">
        <v>0.1</v>
      </c>
      <c r="N19" s="17" t="s">
        <v>568</v>
      </c>
      <c r="O19" s="16">
        <v>0.1</v>
      </c>
      <c r="P19" s="17" t="s">
        <v>568</v>
      </c>
      <c r="Q19" s="15">
        <v>0.1</v>
      </c>
      <c r="S19" t="s">
        <v>277</v>
      </c>
    </row>
    <row r="20" spans="1:19" x14ac:dyDescent="0.3">
      <c r="A20" s="23">
        <v>16</v>
      </c>
      <c r="B20" t="s">
        <v>214</v>
      </c>
      <c r="C20" s="16">
        <v>0</v>
      </c>
      <c r="D20" s="17" t="s">
        <v>568</v>
      </c>
      <c r="E20" s="16">
        <v>0</v>
      </c>
      <c r="F20" s="17" t="s">
        <v>178</v>
      </c>
      <c r="G20" s="16">
        <v>0</v>
      </c>
      <c r="H20" s="17" t="s">
        <v>568</v>
      </c>
      <c r="I20" s="16">
        <v>0</v>
      </c>
      <c r="J20" s="17" t="s">
        <v>568</v>
      </c>
      <c r="K20" s="16">
        <v>0</v>
      </c>
      <c r="L20" s="17" t="s">
        <v>568</v>
      </c>
      <c r="M20" s="16">
        <v>0</v>
      </c>
      <c r="N20" s="17" t="s">
        <v>568</v>
      </c>
      <c r="O20" s="16">
        <v>0</v>
      </c>
      <c r="P20" s="17" t="s">
        <v>568</v>
      </c>
      <c r="Q20" s="15">
        <v>0</v>
      </c>
      <c r="S20" t="s">
        <v>215</v>
      </c>
    </row>
    <row r="21" spans="1:19" x14ac:dyDescent="0.3">
      <c r="A21" s="23">
        <v>17</v>
      </c>
      <c r="B21" t="s">
        <v>216</v>
      </c>
      <c r="C21" s="16">
        <v>1</v>
      </c>
      <c r="D21" s="17" t="s">
        <v>568</v>
      </c>
      <c r="E21" s="16">
        <v>1</v>
      </c>
      <c r="F21" s="17" t="s">
        <v>178</v>
      </c>
      <c r="G21" s="16">
        <v>1</v>
      </c>
      <c r="H21" s="17" t="s">
        <v>568</v>
      </c>
      <c r="I21" s="16">
        <v>1</v>
      </c>
      <c r="J21" s="17" t="s">
        <v>568</v>
      </c>
      <c r="K21" s="16">
        <v>1</v>
      </c>
      <c r="L21" s="17" t="s">
        <v>568</v>
      </c>
      <c r="M21" s="16">
        <v>1</v>
      </c>
      <c r="N21" s="17" t="s">
        <v>568</v>
      </c>
      <c r="O21" s="16">
        <v>1</v>
      </c>
      <c r="P21" s="17" t="s">
        <v>568</v>
      </c>
      <c r="Q21" s="15">
        <v>1</v>
      </c>
      <c r="S21" t="s">
        <v>217</v>
      </c>
    </row>
    <row r="22" spans="1:19" x14ac:dyDescent="0.3">
      <c r="A22" s="23">
        <v>18</v>
      </c>
      <c r="B22" t="s">
        <v>218</v>
      </c>
      <c r="C22" s="16">
        <v>0.5</v>
      </c>
      <c r="D22" s="17" t="s">
        <v>568</v>
      </c>
      <c r="E22" s="16">
        <v>0.5</v>
      </c>
      <c r="F22" s="17" t="s">
        <v>178</v>
      </c>
      <c r="G22" s="16">
        <v>0.5</v>
      </c>
      <c r="H22" s="17" t="s">
        <v>568</v>
      </c>
      <c r="I22" s="16">
        <v>0.5</v>
      </c>
      <c r="J22" s="17" t="s">
        <v>568</v>
      </c>
      <c r="K22" s="16">
        <v>0.5</v>
      </c>
      <c r="L22" s="17" t="s">
        <v>568</v>
      </c>
      <c r="M22" s="16">
        <v>0.5</v>
      </c>
      <c r="N22" s="17" t="s">
        <v>568</v>
      </c>
      <c r="O22" s="16">
        <v>0.5</v>
      </c>
      <c r="P22" s="17" t="s">
        <v>568</v>
      </c>
      <c r="Q22" s="15">
        <v>0.5</v>
      </c>
      <c r="S22" t="s">
        <v>219</v>
      </c>
    </row>
    <row r="23" spans="1:19" x14ac:dyDescent="0.3">
      <c r="A23" s="23">
        <v>19</v>
      </c>
      <c r="B23" t="s">
        <v>278</v>
      </c>
      <c r="C23" s="16">
        <v>2</v>
      </c>
      <c r="D23" s="17" t="s">
        <v>568</v>
      </c>
      <c r="E23" s="16">
        <v>2</v>
      </c>
      <c r="F23" s="17" t="s">
        <v>178</v>
      </c>
      <c r="G23" s="16">
        <v>2</v>
      </c>
      <c r="H23" s="17" t="s">
        <v>568</v>
      </c>
      <c r="I23" s="16">
        <v>2</v>
      </c>
      <c r="J23" s="17" t="s">
        <v>568</v>
      </c>
      <c r="K23" s="16">
        <v>2</v>
      </c>
      <c r="L23" s="17" t="s">
        <v>568</v>
      </c>
      <c r="M23" s="16">
        <v>2</v>
      </c>
      <c r="N23" s="17" t="s">
        <v>568</v>
      </c>
      <c r="O23" s="16">
        <v>2</v>
      </c>
      <c r="P23" s="17" t="s">
        <v>568</v>
      </c>
      <c r="Q23" s="15">
        <v>2</v>
      </c>
      <c r="S23" t="s">
        <v>279</v>
      </c>
    </row>
    <row r="24" spans="1:19" x14ac:dyDescent="0.3">
      <c r="A24" s="23">
        <v>20</v>
      </c>
      <c r="B24" t="s">
        <v>280</v>
      </c>
      <c r="C24" s="16">
        <v>20</v>
      </c>
      <c r="D24" s="17" t="s">
        <v>568</v>
      </c>
      <c r="E24" s="16">
        <v>20</v>
      </c>
      <c r="F24" s="17" t="s">
        <v>178</v>
      </c>
      <c r="G24" s="16">
        <v>20</v>
      </c>
      <c r="H24" s="17" t="s">
        <v>568</v>
      </c>
      <c r="I24" s="16">
        <v>20</v>
      </c>
      <c r="J24" s="17" t="s">
        <v>568</v>
      </c>
      <c r="K24" s="16">
        <v>20</v>
      </c>
      <c r="L24" s="17" t="s">
        <v>568</v>
      </c>
      <c r="M24" s="16">
        <v>20</v>
      </c>
      <c r="N24" s="17" t="s">
        <v>568</v>
      </c>
      <c r="O24" s="16">
        <v>20</v>
      </c>
      <c r="P24" s="17" t="s">
        <v>568</v>
      </c>
      <c r="Q24" s="15">
        <v>20</v>
      </c>
      <c r="S24" t="s">
        <v>281</v>
      </c>
    </row>
    <row r="25" spans="1:19" x14ac:dyDescent="0.3">
      <c r="A25" s="23">
        <v>21</v>
      </c>
      <c r="B25" t="s">
        <v>282</v>
      </c>
      <c r="C25" s="16" t="b">
        <v>1</v>
      </c>
      <c r="D25" s="17" t="s">
        <v>568</v>
      </c>
      <c r="E25" s="16" t="b">
        <v>1</v>
      </c>
      <c r="F25" s="17" t="s">
        <v>568</v>
      </c>
      <c r="G25" s="16" t="b">
        <v>1</v>
      </c>
      <c r="H25" s="17" t="s">
        <v>568</v>
      </c>
      <c r="I25" s="16" t="b">
        <v>1</v>
      </c>
      <c r="J25" s="17" t="s">
        <v>568</v>
      </c>
      <c r="K25" s="16" t="b">
        <v>1</v>
      </c>
      <c r="L25" s="17" t="s">
        <v>568</v>
      </c>
      <c r="M25" s="16" t="b">
        <v>1</v>
      </c>
      <c r="N25" s="17" t="s">
        <v>568</v>
      </c>
      <c r="O25" s="16" t="b">
        <v>1</v>
      </c>
      <c r="P25" s="17" t="s">
        <v>568</v>
      </c>
      <c r="Q25" s="15" t="b">
        <v>1</v>
      </c>
    </row>
    <row r="26" spans="1:19" x14ac:dyDescent="0.3">
      <c r="A26" s="23">
        <v>22</v>
      </c>
      <c r="B26" t="s">
        <v>283</v>
      </c>
      <c r="C26" s="16" t="b">
        <v>0</v>
      </c>
      <c r="D26" s="17" t="s">
        <v>568</v>
      </c>
      <c r="E26" s="16" t="b">
        <v>0</v>
      </c>
      <c r="F26" s="17" t="s">
        <v>568</v>
      </c>
      <c r="G26" s="16" t="b">
        <v>0</v>
      </c>
      <c r="H26" s="17" t="s">
        <v>568</v>
      </c>
      <c r="I26" s="16" t="b">
        <v>0</v>
      </c>
      <c r="J26" s="17" t="s">
        <v>568</v>
      </c>
      <c r="K26" s="16" t="b">
        <v>0</v>
      </c>
      <c r="L26" s="17" t="s">
        <v>568</v>
      </c>
      <c r="M26" s="16" t="b">
        <v>0</v>
      </c>
      <c r="N26" s="17" t="s">
        <v>568</v>
      </c>
      <c r="O26" s="16" t="b">
        <v>0</v>
      </c>
      <c r="P26" s="17" t="s">
        <v>568</v>
      </c>
      <c r="Q26" s="15" t="b">
        <v>0</v>
      </c>
    </row>
    <row r="27" spans="1:19" x14ac:dyDescent="0.3">
      <c r="A27" s="23">
        <v>23</v>
      </c>
      <c r="B27" t="s">
        <v>284</v>
      </c>
      <c r="C27" s="16" t="b">
        <v>0</v>
      </c>
      <c r="D27" s="17" t="s">
        <v>568</v>
      </c>
      <c r="E27" s="16" t="b">
        <v>0</v>
      </c>
      <c r="F27" s="17" t="s">
        <v>568</v>
      </c>
      <c r="G27" s="16" t="b">
        <v>0</v>
      </c>
      <c r="H27" s="17" t="s">
        <v>568</v>
      </c>
      <c r="I27" s="16" t="b">
        <v>0</v>
      </c>
      <c r="J27" s="17" t="s">
        <v>568</v>
      </c>
      <c r="K27" s="16" t="b">
        <v>0</v>
      </c>
      <c r="L27" s="17" t="s">
        <v>568</v>
      </c>
      <c r="M27" s="16" t="b">
        <v>0</v>
      </c>
      <c r="N27" s="17" t="s">
        <v>568</v>
      </c>
      <c r="O27" s="16" t="b">
        <v>0</v>
      </c>
      <c r="P27" s="17" t="s">
        <v>568</v>
      </c>
      <c r="Q27" s="15" t="b">
        <v>0</v>
      </c>
    </row>
    <row r="28" spans="1:19" x14ac:dyDescent="0.3">
      <c r="A28" s="23">
        <v>24</v>
      </c>
      <c r="B28" t="s">
        <v>285</v>
      </c>
      <c r="C28" s="16" t="b">
        <v>0</v>
      </c>
      <c r="D28" s="17" t="s">
        <v>568</v>
      </c>
      <c r="E28" s="16" t="b">
        <v>0</v>
      </c>
      <c r="F28" s="17" t="s">
        <v>568</v>
      </c>
      <c r="G28" s="16" t="b">
        <v>0</v>
      </c>
      <c r="H28" s="17" t="s">
        <v>568</v>
      </c>
      <c r="I28" s="16" t="b">
        <v>0</v>
      </c>
      <c r="J28" s="17" t="s">
        <v>568</v>
      </c>
      <c r="K28" s="16" t="b">
        <v>0</v>
      </c>
      <c r="L28" s="17" t="s">
        <v>568</v>
      </c>
      <c r="M28" s="16" t="b">
        <v>0</v>
      </c>
      <c r="N28" s="17" t="s">
        <v>568</v>
      </c>
      <c r="O28" s="16" t="b">
        <v>0</v>
      </c>
      <c r="P28" s="17" t="s">
        <v>568</v>
      </c>
      <c r="Q28" s="15" t="b">
        <v>0</v>
      </c>
    </row>
    <row r="29" spans="1:19" x14ac:dyDescent="0.3">
      <c r="A29" s="23">
        <v>25</v>
      </c>
      <c r="B29" t="s">
        <v>286</v>
      </c>
      <c r="C29" s="16" t="b">
        <v>0</v>
      </c>
      <c r="D29" s="17" t="s">
        <v>568</v>
      </c>
      <c r="E29" s="16" t="b">
        <v>0</v>
      </c>
      <c r="F29" s="17" t="s">
        <v>178</v>
      </c>
      <c r="G29" s="16" t="b">
        <v>0</v>
      </c>
      <c r="H29" s="17" t="s">
        <v>568</v>
      </c>
      <c r="I29" s="16" t="b">
        <v>0</v>
      </c>
      <c r="J29" s="17" t="s">
        <v>568</v>
      </c>
      <c r="K29" s="16" t="b">
        <v>0</v>
      </c>
      <c r="L29" s="17" t="s">
        <v>568</v>
      </c>
      <c r="M29" s="16" t="b">
        <v>0</v>
      </c>
      <c r="N29" s="17" t="s">
        <v>568</v>
      </c>
      <c r="O29" s="16" t="b">
        <v>0</v>
      </c>
      <c r="P29" s="17" t="s">
        <v>568</v>
      </c>
      <c r="Q29" s="15" t="b">
        <v>0</v>
      </c>
      <c r="S29" t="s">
        <v>287</v>
      </c>
    </row>
    <row r="30" spans="1:19" x14ac:dyDescent="0.3">
      <c r="A30" s="23">
        <v>26</v>
      </c>
      <c r="B30" t="s">
        <v>288</v>
      </c>
      <c r="C30" s="16" t="b">
        <v>1</v>
      </c>
      <c r="D30" s="17" t="s">
        <v>568</v>
      </c>
      <c r="E30" s="16" t="b">
        <v>1</v>
      </c>
      <c r="F30" s="17" t="s">
        <v>568</v>
      </c>
      <c r="G30" s="16" t="b">
        <v>1</v>
      </c>
      <c r="H30" s="17" t="s">
        <v>568</v>
      </c>
      <c r="I30" s="16" t="b">
        <v>1</v>
      </c>
      <c r="J30" s="17" t="s">
        <v>568</v>
      </c>
      <c r="K30" s="16" t="b">
        <v>1</v>
      </c>
      <c r="L30" s="17" t="s">
        <v>568</v>
      </c>
      <c r="M30" s="16" t="b">
        <v>1</v>
      </c>
      <c r="N30" s="17" t="s">
        <v>568</v>
      </c>
      <c r="O30" s="16" t="b">
        <v>1</v>
      </c>
      <c r="P30" s="17" t="s">
        <v>568</v>
      </c>
      <c r="Q30" s="15" t="b">
        <v>1</v>
      </c>
      <c r="S30" t="s">
        <v>289</v>
      </c>
    </row>
    <row r="31" spans="1:19" x14ac:dyDescent="0.3">
      <c r="A31" s="23">
        <v>27</v>
      </c>
      <c r="B31" t="s">
        <v>228</v>
      </c>
      <c r="C31" s="16">
        <v>1000</v>
      </c>
      <c r="D31" s="17" t="s">
        <v>568</v>
      </c>
      <c r="E31" s="16">
        <v>1000</v>
      </c>
      <c r="F31" s="17" t="s">
        <v>178</v>
      </c>
      <c r="G31" s="16">
        <v>1000</v>
      </c>
      <c r="H31" s="17" t="s">
        <v>568</v>
      </c>
      <c r="I31" s="16">
        <v>1000</v>
      </c>
      <c r="J31" s="17" t="s">
        <v>568</v>
      </c>
      <c r="K31" s="16">
        <v>1000</v>
      </c>
      <c r="L31" s="17" t="s">
        <v>568</v>
      </c>
      <c r="M31" s="16">
        <v>1000</v>
      </c>
      <c r="N31" s="17" t="s">
        <v>568</v>
      </c>
      <c r="O31" s="16">
        <v>1000</v>
      </c>
      <c r="P31" s="17" t="s">
        <v>568</v>
      </c>
      <c r="Q31" s="15">
        <v>1000</v>
      </c>
      <c r="S31" t="s">
        <v>229</v>
      </c>
    </row>
    <row r="32" spans="1:19" x14ac:dyDescent="0.3">
      <c r="A32" s="23">
        <v>28</v>
      </c>
      <c r="B32" t="s">
        <v>290</v>
      </c>
      <c r="C32" s="16">
        <v>32</v>
      </c>
      <c r="D32" s="17" t="s">
        <v>568</v>
      </c>
      <c r="E32" s="16">
        <v>32</v>
      </c>
      <c r="F32" s="17" t="s">
        <v>568</v>
      </c>
      <c r="G32" s="16">
        <v>32</v>
      </c>
      <c r="H32" s="17" t="s">
        <v>568</v>
      </c>
      <c r="I32" s="16">
        <v>32</v>
      </c>
      <c r="J32" s="17" t="s">
        <v>568</v>
      </c>
      <c r="K32" s="16">
        <v>32</v>
      </c>
      <c r="L32" s="17" t="s">
        <v>568</v>
      </c>
      <c r="M32" s="16">
        <v>32</v>
      </c>
      <c r="N32" s="17" t="s">
        <v>568</v>
      </c>
      <c r="O32" s="16">
        <v>32</v>
      </c>
      <c r="P32" s="17" t="s">
        <v>568</v>
      </c>
      <c r="Q32" s="15">
        <v>32</v>
      </c>
    </row>
    <row r="33" spans="1:19" x14ac:dyDescent="0.3">
      <c r="A33" s="23">
        <v>29</v>
      </c>
      <c r="B33" t="s">
        <v>77</v>
      </c>
      <c r="C33" s="16">
        <v>0.254</v>
      </c>
      <c r="D33" s="17" t="s">
        <v>568</v>
      </c>
      <c r="E33" s="16">
        <v>0.254</v>
      </c>
      <c r="F33" s="17" t="s">
        <v>568</v>
      </c>
      <c r="G33" s="16">
        <v>0.254</v>
      </c>
      <c r="H33" s="17" t="s">
        <v>568</v>
      </c>
      <c r="I33" s="16">
        <v>0.254</v>
      </c>
      <c r="J33" s="17" t="s">
        <v>568</v>
      </c>
      <c r="K33" s="16">
        <v>0.254</v>
      </c>
      <c r="L33" s="17" t="s">
        <v>568</v>
      </c>
      <c r="M33" s="16">
        <v>0.254</v>
      </c>
      <c r="N33" s="17" t="s">
        <v>568</v>
      </c>
      <c r="O33" s="16">
        <v>0.254</v>
      </c>
      <c r="P33" s="17" t="s">
        <v>568</v>
      </c>
      <c r="Q33" s="15">
        <v>0.254</v>
      </c>
    </row>
    <row r="34" spans="1:19" x14ac:dyDescent="0.3">
      <c r="A34" s="23">
        <v>30</v>
      </c>
      <c r="B34" t="s">
        <v>291</v>
      </c>
      <c r="C34" s="16">
        <v>16</v>
      </c>
      <c r="D34" s="17" t="s">
        <v>568</v>
      </c>
      <c r="E34" s="16">
        <v>16</v>
      </c>
      <c r="F34" s="17" t="s">
        <v>568</v>
      </c>
      <c r="G34" s="16">
        <v>16</v>
      </c>
      <c r="H34" s="17" t="s">
        <v>568</v>
      </c>
      <c r="I34" s="16">
        <v>16</v>
      </c>
      <c r="J34" s="17" t="s">
        <v>568</v>
      </c>
      <c r="K34" s="16">
        <v>16</v>
      </c>
      <c r="L34" s="17" t="s">
        <v>568</v>
      </c>
      <c r="M34" s="16">
        <v>16</v>
      </c>
      <c r="N34" s="17" t="s">
        <v>568</v>
      </c>
      <c r="O34" s="16">
        <v>16</v>
      </c>
      <c r="P34" s="17" t="s">
        <v>568</v>
      </c>
      <c r="Q34" s="15">
        <v>16</v>
      </c>
    </row>
    <row r="35" spans="1:19" x14ac:dyDescent="0.3">
      <c r="A35" s="23">
        <v>31</v>
      </c>
      <c r="B35" t="s">
        <v>292</v>
      </c>
      <c r="C35" s="16">
        <v>1</v>
      </c>
      <c r="D35" s="17" t="s">
        <v>568</v>
      </c>
      <c r="E35" s="16">
        <v>1</v>
      </c>
      <c r="F35" s="17" t="s">
        <v>568</v>
      </c>
      <c r="G35" s="16">
        <v>1</v>
      </c>
      <c r="H35" s="17" t="s">
        <v>568</v>
      </c>
      <c r="I35" s="16">
        <v>1</v>
      </c>
      <c r="J35" s="17" t="s">
        <v>568</v>
      </c>
      <c r="K35" s="16">
        <v>1</v>
      </c>
      <c r="L35" s="17" t="s">
        <v>568</v>
      </c>
      <c r="M35" s="16">
        <v>1</v>
      </c>
      <c r="N35" s="17" t="s">
        <v>568</v>
      </c>
      <c r="O35" s="16">
        <v>1</v>
      </c>
      <c r="P35" s="17" t="s">
        <v>568</v>
      </c>
      <c r="Q35" s="15">
        <v>1</v>
      </c>
    </row>
    <row r="36" spans="1:19" x14ac:dyDescent="0.3">
      <c r="A36" s="23">
        <v>32</v>
      </c>
      <c r="B36" t="s">
        <v>83</v>
      </c>
      <c r="C36" s="16">
        <v>1.6</v>
      </c>
      <c r="D36" s="17" t="s">
        <v>568</v>
      </c>
      <c r="E36" s="16">
        <v>1.6</v>
      </c>
      <c r="F36" s="17" t="s">
        <v>568</v>
      </c>
      <c r="G36" s="16">
        <v>1.6</v>
      </c>
      <c r="H36" s="17" t="s">
        <v>568</v>
      </c>
      <c r="I36" s="16">
        <v>1.6</v>
      </c>
      <c r="J36" s="17" t="s">
        <v>568</v>
      </c>
      <c r="K36" s="16">
        <v>1.6</v>
      </c>
      <c r="L36" s="17" t="s">
        <v>568</v>
      </c>
      <c r="M36" s="16">
        <v>1.6</v>
      </c>
      <c r="N36" s="17" t="s">
        <v>568</v>
      </c>
      <c r="O36" s="16">
        <v>1.6</v>
      </c>
      <c r="P36" s="17" t="s">
        <v>568</v>
      </c>
      <c r="Q36" s="15">
        <v>1.6</v>
      </c>
    </row>
    <row r="37" spans="1:19" x14ac:dyDescent="0.3">
      <c r="A37" s="23">
        <v>33</v>
      </c>
      <c r="B37" t="s">
        <v>245</v>
      </c>
      <c r="C37" s="16" t="b">
        <v>0</v>
      </c>
      <c r="D37" s="17" t="s">
        <v>568</v>
      </c>
      <c r="E37" s="16" t="b">
        <v>0</v>
      </c>
      <c r="F37" s="17" t="s">
        <v>568</v>
      </c>
      <c r="G37" s="16" t="b">
        <v>0</v>
      </c>
      <c r="H37" s="17" t="s">
        <v>568</v>
      </c>
      <c r="I37" s="16" t="b">
        <v>0</v>
      </c>
      <c r="J37" s="17" t="s">
        <v>568</v>
      </c>
      <c r="K37" s="16" t="b">
        <v>0</v>
      </c>
      <c r="L37" s="17" t="s">
        <v>568</v>
      </c>
      <c r="M37" s="16" t="b">
        <v>0</v>
      </c>
      <c r="N37" s="17" t="s">
        <v>568</v>
      </c>
      <c r="O37" s="16" t="b">
        <v>0</v>
      </c>
      <c r="P37" s="17" t="s">
        <v>568</v>
      </c>
      <c r="Q37" s="15" t="b">
        <v>0</v>
      </c>
    </row>
    <row r="38" spans="1:19" x14ac:dyDescent="0.3">
      <c r="A38" s="23">
        <v>34</v>
      </c>
      <c r="B38" t="s">
        <v>293</v>
      </c>
      <c r="C38" s="16" t="s">
        <v>181</v>
      </c>
      <c r="D38" s="17" t="s">
        <v>568</v>
      </c>
      <c r="E38" s="16" t="s">
        <v>181</v>
      </c>
      <c r="F38" s="17" t="s">
        <v>568</v>
      </c>
      <c r="G38" s="16" t="s">
        <v>181</v>
      </c>
      <c r="H38" s="17" t="s">
        <v>568</v>
      </c>
      <c r="I38" s="16" t="s">
        <v>181</v>
      </c>
      <c r="J38" s="17" t="s">
        <v>568</v>
      </c>
      <c r="K38" s="16" t="s">
        <v>181</v>
      </c>
      <c r="L38" s="17" t="s">
        <v>568</v>
      </c>
      <c r="M38" s="16" t="s">
        <v>181</v>
      </c>
      <c r="N38" s="17" t="s">
        <v>568</v>
      </c>
      <c r="O38" s="16" t="s">
        <v>181</v>
      </c>
      <c r="P38" s="17" t="s">
        <v>568</v>
      </c>
      <c r="Q38" s="15" t="s">
        <v>181</v>
      </c>
      <c r="S38" t="s">
        <v>294</v>
      </c>
    </row>
    <row r="39" spans="1:19" x14ac:dyDescent="0.3">
      <c r="A39" s="23">
        <v>35</v>
      </c>
      <c r="B39" t="s">
        <v>85</v>
      </c>
      <c r="C39" s="16">
        <v>7</v>
      </c>
      <c r="D39" s="17" t="s">
        <v>568</v>
      </c>
      <c r="E39" s="16">
        <v>7</v>
      </c>
      <c r="F39" s="17" t="s">
        <v>568</v>
      </c>
      <c r="G39" s="16">
        <v>7</v>
      </c>
      <c r="H39" s="17" t="s">
        <v>568</v>
      </c>
      <c r="I39" s="16">
        <v>7</v>
      </c>
      <c r="J39" s="17" t="s">
        <v>568</v>
      </c>
      <c r="K39" s="16">
        <v>7</v>
      </c>
      <c r="L39" s="17" t="s">
        <v>568</v>
      </c>
      <c r="M39" s="16">
        <v>7</v>
      </c>
      <c r="N39" s="17" t="s">
        <v>568</v>
      </c>
      <c r="O39" s="16">
        <v>7</v>
      </c>
      <c r="P39" s="17" t="s">
        <v>568</v>
      </c>
      <c r="Q39" s="15">
        <v>7</v>
      </c>
    </row>
    <row r="40" spans="1:19" x14ac:dyDescent="0.3">
      <c r="A40" s="23">
        <v>36</v>
      </c>
      <c r="B40" t="s">
        <v>246</v>
      </c>
      <c r="C40" s="16" t="b">
        <v>0</v>
      </c>
      <c r="D40" s="17" t="s">
        <v>568</v>
      </c>
      <c r="E40" s="16" t="b">
        <v>0</v>
      </c>
      <c r="F40" s="17" t="s">
        <v>568</v>
      </c>
      <c r="G40" s="16" t="b">
        <v>0</v>
      </c>
      <c r="H40" s="17" t="s">
        <v>568</v>
      </c>
      <c r="I40" s="16" t="b">
        <v>0</v>
      </c>
      <c r="J40" s="17" t="s">
        <v>568</v>
      </c>
      <c r="K40" s="16" t="b">
        <v>0</v>
      </c>
      <c r="L40" s="17" t="s">
        <v>568</v>
      </c>
      <c r="M40" s="16" t="b">
        <v>0</v>
      </c>
      <c r="N40" s="17" t="s">
        <v>568</v>
      </c>
      <c r="O40" s="16" t="b">
        <v>0</v>
      </c>
      <c r="P40" s="17" t="s">
        <v>568</v>
      </c>
      <c r="Q40" s="15" t="b">
        <v>0</v>
      </c>
    </row>
    <row r="41" spans="1:19" s="25" customFormat="1" ht="15" thickBot="1" x14ac:dyDescent="0.35">
      <c r="A41" s="24">
        <v>37</v>
      </c>
      <c r="B41" s="25" t="s">
        <v>249</v>
      </c>
      <c r="C41" s="27">
        <v>1</v>
      </c>
      <c r="D41" s="28" t="s">
        <v>568</v>
      </c>
      <c r="E41" s="27">
        <v>1</v>
      </c>
      <c r="F41" s="28" t="s">
        <v>178</v>
      </c>
      <c r="G41" s="27">
        <v>1</v>
      </c>
      <c r="H41" s="28" t="s">
        <v>568</v>
      </c>
      <c r="I41" s="27">
        <v>1</v>
      </c>
      <c r="J41" s="28" t="s">
        <v>568</v>
      </c>
      <c r="K41" s="27">
        <v>1</v>
      </c>
      <c r="L41" s="28" t="s">
        <v>568</v>
      </c>
      <c r="M41" s="27">
        <v>1</v>
      </c>
      <c r="N41" s="28" t="s">
        <v>568</v>
      </c>
      <c r="O41" s="27">
        <v>1</v>
      </c>
      <c r="P41" s="28" t="s">
        <v>568</v>
      </c>
      <c r="Q41" s="29">
        <v>1</v>
      </c>
      <c r="S41" s="25" t="s">
        <v>250</v>
      </c>
    </row>
    <row r="42" spans="1:19" x14ac:dyDescent="0.3">
      <c r="C42" s="16"/>
      <c r="D42" s="17"/>
      <c r="E42" s="16"/>
      <c r="F42" s="17"/>
      <c r="G42" s="16"/>
      <c r="H42" s="17"/>
      <c r="I42" s="16"/>
      <c r="J42" s="17"/>
      <c r="K42" s="16"/>
      <c r="L42" s="17"/>
      <c r="M42" s="16"/>
      <c r="N42" s="17"/>
      <c r="O42" s="15"/>
      <c r="P42"/>
    </row>
    <row r="43" spans="1:19" x14ac:dyDescent="0.3">
      <c r="B43" t="s">
        <v>625</v>
      </c>
      <c r="C43" s="16"/>
      <c r="D43" s="17"/>
      <c r="E43" s="16"/>
      <c r="F43" s="17"/>
      <c r="G43" s="16"/>
      <c r="H43" s="17"/>
      <c r="I43" s="16"/>
      <c r="J43" s="17"/>
      <c r="K43" s="16"/>
      <c r="L43" s="17"/>
      <c r="M43" s="16"/>
      <c r="N43" s="17"/>
      <c r="O43" s="15"/>
      <c r="P43"/>
    </row>
    <row r="44" spans="1:19" x14ac:dyDescent="0.3">
      <c r="C44" s="16"/>
      <c r="D44" s="17"/>
      <c r="E44" s="16"/>
      <c r="F44" s="17"/>
      <c r="G44" s="16"/>
      <c r="H44" s="17"/>
      <c r="I44" s="16"/>
      <c r="J44" s="17"/>
      <c r="K44" s="16"/>
      <c r="L44" s="17"/>
      <c r="M44" s="16"/>
      <c r="N44" s="17"/>
      <c r="O44" s="15"/>
      <c r="P44"/>
    </row>
    <row r="45" spans="1:19" x14ac:dyDescent="0.3">
      <c r="C45" s="16"/>
      <c r="D45" s="17"/>
      <c r="E45" s="16"/>
      <c r="F45" s="17"/>
      <c r="G45" s="16"/>
      <c r="H45" s="17"/>
      <c r="I45" s="16"/>
      <c r="J45" s="17"/>
      <c r="K45" s="16"/>
      <c r="L45" s="17"/>
      <c r="M45" s="16"/>
      <c r="N45" s="17"/>
      <c r="O45" s="15"/>
      <c r="P45"/>
    </row>
    <row r="46" spans="1:19" x14ac:dyDescent="0.3">
      <c r="C46" s="16"/>
      <c r="D46" s="17"/>
      <c r="E46" s="16"/>
      <c r="F46" s="17"/>
      <c r="G46" s="16"/>
      <c r="H46" s="17"/>
      <c r="I46" s="16"/>
      <c r="J46" s="17"/>
      <c r="K46" s="16"/>
      <c r="L46" s="17"/>
      <c r="M46" s="16"/>
      <c r="N46" s="17"/>
      <c r="O46" s="15"/>
      <c r="P46"/>
    </row>
    <row r="47" spans="1:19" x14ac:dyDescent="0.3">
      <c r="C47" s="16"/>
      <c r="D47" s="17"/>
      <c r="E47" s="16"/>
      <c r="F47" s="17"/>
      <c r="G47" s="16"/>
      <c r="H47" s="17"/>
      <c r="I47" s="16"/>
      <c r="J47" s="17"/>
      <c r="K47" s="16"/>
      <c r="L47" s="17"/>
      <c r="M47" s="16"/>
      <c r="N47" s="17"/>
      <c r="O47" s="15"/>
      <c r="P47"/>
    </row>
    <row r="48" spans="1:19" x14ac:dyDescent="0.3">
      <c r="C48" s="16"/>
      <c r="D48" s="17"/>
      <c r="E48" s="16"/>
      <c r="F48" s="17"/>
      <c r="G48" s="16"/>
      <c r="H48" s="17"/>
      <c r="I48" s="16"/>
      <c r="J48" s="17"/>
      <c r="K48" s="16"/>
      <c r="L48" s="17"/>
      <c r="M48" s="16"/>
      <c r="N48" s="17"/>
      <c r="O48" s="15"/>
      <c r="P48"/>
    </row>
    <row r="49" spans="3:16" x14ac:dyDescent="0.3">
      <c r="C49" s="16"/>
      <c r="D49" s="17"/>
      <c r="E49" s="16"/>
      <c r="F49" s="17"/>
      <c r="G49" s="16"/>
      <c r="H49" s="17"/>
      <c r="I49" s="16"/>
      <c r="J49" s="17"/>
      <c r="K49" s="16"/>
      <c r="L49" s="17"/>
      <c r="M49" s="16"/>
      <c r="N49" s="17"/>
      <c r="O49" s="15"/>
      <c r="P49"/>
    </row>
    <row r="50" spans="3:16" x14ac:dyDescent="0.3">
      <c r="C50" s="16"/>
      <c r="D50" s="17"/>
      <c r="E50" s="16"/>
      <c r="F50" s="17"/>
      <c r="G50" s="16"/>
      <c r="H50" s="17"/>
      <c r="I50" s="16"/>
      <c r="J50" s="17"/>
      <c r="K50" s="16"/>
      <c r="L50" s="17"/>
      <c r="M50" s="16"/>
      <c r="N50" s="17"/>
      <c r="O50" s="15"/>
      <c r="P50"/>
    </row>
    <row r="51" spans="3:16" x14ac:dyDescent="0.3">
      <c r="C51" s="16"/>
      <c r="D51" s="17"/>
      <c r="E51" s="16"/>
      <c r="F51" s="17"/>
      <c r="G51" s="16"/>
      <c r="H51" s="17"/>
      <c r="I51" s="16"/>
      <c r="J51" s="17"/>
      <c r="K51" s="16"/>
      <c r="L51" s="17"/>
      <c r="M51" s="16"/>
      <c r="N51" s="17"/>
      <c r="O51" s="15"/>
      <c r="P51"/>
    </row>
    <row r="52" spans="3:16" x14ac:dyDescent="0.3">
      <c r="C52" s="16"/>
      <c r="D52" s="17"/>
      <c r="E52" s="16"/>
      <c r="F52" s="17"/>
      <c r="G52" s="16"/>
      <c r="H52" s="17"/>
      <c r="I52" s="16"/>
      <c r="J52" s="17"/>
      <c r="K52" s="16"/>
      <c r="L52" s="17"/>
      <c r="M52" s="16"/>
      <c r="N52" s="17"/>
      <c r="O52" s="15"/>
      <c r="P52"/>
    </row>
    <row r="53" spans="3:16" x14ac:dyDescent="0.3">
      <c r="C53" s="16"/>
      <c r="D53" s="17"/>
      <c r="E53" s="16"/>
      <c r="F53" s="17"/>
      <c r="G53" s="16"/>
      <c r="H53" s="17"/>
      <c r="I53" s="16"/>
      <c r="J53" s="17"/>
      <c r="K53" s="16"/>
      <c r="L53" s="17"/>
      <c r="M53" s="16"/>
      <c r="N53" s="17"/>
      <c r="O53" s="15"/>
      <c r="P53"/>
    </row>
  </sheetData>
  <pageMargins left="0.7" right="0.7" top="0.75" bottom="0.75" header="0.3" footer="0.3"/>
  <pageSetup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88522C-7D9D-47C9-B4E7-6BC36E2EED3B}">
  <sheetPr codeName="Sheet7">
    <tabColor theme="2"/>
  </sheetPr>
  <dimension ref="A2:S53"/>
  <sheetViews>
    <sheetView topLeftCell="B1" workbookViewId="0">
      <selection activeCell="B43" sqref="B43"/>
    </sheetView>
  </sheetViews>
  <sheetFormatPr defaultRowHeight="14.4" x14ac:dyDescent="0.3"/>
  <cols>
    <col min="1" max="1" width="3" bestFit="1" customWidth="1"/>
    <col min="2" max="2" width="38" bestFit="1" customWidth="1"/>
    <col min="3" max="3" width="10" style="7" bestFit="1" customWidth="1"/>
    <col min="4" max="4" width="11.33203125" style="7" hidden="1" customWidth="1"/>
    <col min="5" max="5" width="10.6640625" style="7" bestFit="1" customWidth="1"/>
    <col min="6" max="6" width="11" style="7" hidden="1" customWidth="1"/>
    <col min="7" max="7" width="8.33203125" style="7" customWidth="1"/>
    <col min="8" max="8" width="10.88671875" style="7" hidden="1" customWidth="1"/>
    <col min="9" max="9" width="9.44140625" style="7" customWidth="1"/>
    <col min="10" max="10" width="11.6640625" style="7" hidden="1" customWidth="1"/>
    <col min="11" max="11" width="8.33203125" style="7" customWidth="1"/>
    <col min="12" max="12" width="11.33203125" style="7" hidden="1" customWidth="1"/>
    <col min="13" max="13" width="8.33203125" style="7" customWidth="1"/>
    <col min="14" max="14" width="11.44140625" style="7" hidden="1" customWidth="1"/>
    <col min="15" max="15" width="8.33203125" style="7" customWidth="1"/>
    <col min="16" max="16" width="11.5546875" style="7" hidden="1" customWidth="1"/>
    <col min="17" max="17" width="10" customWidth="1"/>
    <col min="18" max="18" width="12.109375" customWidth="1"/>
    <col min="19" max="19" width="13.44140625" customWidth="1"/>
  </cols>
  <sheetData>
    <row r="2" spans="1:19" ht="15.6" x14ac:dyDescent="0.3">
      <c r="B2" s="41" t="s">
        <v>710</v>
      </c>
    </row>
    <row r="3" spans="1:19" ht="15" thickBot="1" x14ac:dyDescent="0.35"/>
    <row r="4" spans="1:19" s="22" customFormat="1" ht="78.75" customHeight="1" x14ac:dyDescent="0.3">
      <c r="A4" s="18" t="s">
        <v>0</v>
      </c>
      <c r="B4" s="19" t="s">
        <v>56</v>
      </c>
      <c r="C4" s="20" t="s">
        <v>693</v>
      </c>
      <c r="D4" s="20" t="s">
        <v>274</v>
      </c>
      <c r="E4" s="20" t="s">
        <v>555</v>
      </c>
      <c r="F4" s="20" t="s">
        <v>275</v>
      </c>
      <c r="G4" s="20" t="s">
        <v>556</v>
      </c>
      <c r="H4" s="20" t="s">
        <v>295</v>
      </c>
      <c r="I4" s="20" t="s">
        <v>557</v>
      </c>
      <c r="J4" s="20" t="s">
        <v>296</v>
      </c>
      <c r="K4" s="20" t="s">
        <v>558</v>
      </c>
      <c r="L4" s="20" t="s">
        <v>297</v>
      </c>
      <c r="M4" s="20" t="s">
        <v>559</v>
      </c>
      <c r="N4" s="20" t="s">
        <v>298</v>
      </c>
      <c r="O4" s="20" t="s">
        <v>560</v>
      </c>
      <c r="P4" s="20" t="s">
        <v>299</v>
      </c>
      <c r="Q4" s="20" t="s">
        <v>694</v>
      </c>
      <c r="R4" s="21" t="s">
        <v>63</v>
      </c>
      <c r="S4" s="22" t="s">
        <v>711</v>
      </c>
    </row>
    <row r="5" spans="1:19" x14ac:dyDescent="0.3">
      <c r="A5" s="23">
        <v>1</v>
      </c>
      <c r="B5" t="s">
        <v>186</v>
      </c>
      <c r="C5" s="16">
        <v>0.02</v>
      </c>
      <c r="D5" s="17" t="s">
        <v>568</v>
      </c>
      <c r="E5" s="16">
        <v>0.02</v>
      </c>
      <c r="F5" s="17" t="s">
        <v>178</v>
      </c>
      <c r="G5" s="16">
        <v>0.02</v>
      </c>
      <c r="H5" s="17" t="s">
        <v>568</v>
      </c>
      <c r="I5" s="16">
        <v>0.02</v>
      </c>
      <c r="J5" s="17" t="s">
        <v>568</v>
      </c>
      <c r="K5" s="16">
        <v>0.02</v>
      </c>
      <c r="L5" s="17" t="s">
        <v>568</v>
      </c>
      <c r="M5" s="16">
        <v>0.02</v>
      </c>
      <c r="N5" s="17" t="s">
        <v>568</v>
      </c>
      <c r="O5" s="16">
        <v>0.02</v>
      </c>
      <c r="P5" s="17" t="s">
        <v>568</v>
      </c>
      <c r="Q5" s="16">
        <v>0.02</v>
      </c>
      <c r="S5" t="s">
        <v>187</v>
      </c>
    </row>
    <row r="6" spans="1:19" x14ac:dyDescent="0.3">
      <c r="A6" s="23">
        <v>2</v>
      </c>
      <c r="B6" t="s">
        <v>188</v>
      </c>
      <c r="C6" s="16" t="b">
        <v>1</v>
      </c>
      <c r="D6" s="17" t="s">
        <v>568</v>
      </c>
      <c r="E6" s="16" t="b">
        <v>1</v>
      </c>
      <c r="F6" s="17" t="s">
        <v>178</v>
      </c>
      <c r="G6" s="16" t="b">
        <v>1</v>
      </c>
      <c r="H6" s="17" t="s">
        <v>568</v>
      </c>
      <c r="I6" s="16" t="b">
        <v>1</v>
      </c>
      <c r="J6" s="17" t="s">
        <v>568</v>
      </c>
      <c r="K6" s="16" t="b">
        <v>1</v>
      </c>
      <c r="L6" s="17" t="s">
        <v>568</v>
      </c>
      <c r="M6" s="16" t="b">
        <v>1</v>
      </c>
      <c r="N6" s="17" t="s">
        <v>568</v>
      </c>
      <c r="O6" s="16" t="b">
        <v>1</v>
      </c>
      <c r="P6" s="17" t="s">
        <v>568</v>
      </c>
      <c r="Q6" s="16" t="b">
        <v>1</v>
      </c>
      <c r="S6" t="s">
        <v>189</v>
      </c>
    </row>
    <row r="7" spans="1:19" x14ac:dyDescent="0.3">
      <c r="A7" s="23">
        <v>3</v>
      </c>
      <c r="B7" t="s">
        <v>190</v>
      </c>
      <c r="C7" s="16">
        <v>0.02</v>
      </c>
      <c r="D7" s="17" t="s">
        <v>568</v>
      </c>
      <c r="E7" s="16">
        <v>0.02</v>
      </c>
      <c r="F7" s="17" t="s">
        <v>178</v>
      </c>
      <c r="G7" s="16">
        <v>0.02</v>
      </c>
      <c r="H7" s="17" t="s">
        <v>568</v>
      </c>
      <c r="I7" s="16">
        <v>0.02</v>
      </c>
      <c r="J7" s="17" t="s">
        <v>568</v>
      </c>
      <c r="K7" s="16">
        <v>0.02</v>
      </c>
      <c r="L7" s="17" t="s">
        <v>568</v>
      </c>
      <c r="M7" s="16">
        <v>0.02</v>
      </c>
      <c r="N7" s="17" t="s">
        <v>568</v>
      </c>
      <c r="O7" s="16">
        <v>0.02</v>
      </c>
      <c r="P7" s="17" t="s">
        <v>568</v>
      </c>
      <c r="Q7" s="16">
        <v>0.02</v>
      </c>
      <c r="S7" t="s">
        <v>191</v>
      </c>
    </row>
    <row r="8" spans="1:19" x14ac:dyDescent="0.3">
      <c r="A8" s="23">
        <v>4</v>
      </c>
      <c r="B8" t="s">
        <v>192</v>
      </c>
      <c r="C8" s="16">
        <v>0.01</v>
      </c>
      <c r="D8" s="17" t="s">
        <v>568</v>
      </c>
      <c r="E8" s="16">
        <v>0.01</v>
      </c>
      <c r="F8" s="17" t="s">
        <v>178</v>
      </c>
      <c r="G8" s="16">
        <v>0.01</v>
      </c>
      <c r="H8" s="17" t="s">
        <v>568</v>
      </c>
      <c r="I8" s="16">
        <v>0.01</v>
      </c>
      <c r="J8" s="17" t="s">
        <v>568</v>
      </c>
      <c r="K8" s="16">
        <v>0.01</v>
      </c>
      <c r="L8" s="17" t="s">
        <v>568</v>
      </c>
      <c r="M8" s="16">
        <v>0.01</v>
      </c>
      <c r="N8" s="17" t="s">
        <v>568</v>
      </c>
      <c r="O8" s="16">
        <v>0.01</v>
      </c>
      <c r="P8" s="17" t="s">
        <v>568</v>
      </c>
      <c r="Q8" s="16">
        <v>0.01</v>
      </c>
      <c r="S8" t="s">
        <v>193</v>
      </c>
    </row>
    <row r="9" spans="1:19" x14ac:dyDescent="0.3">
      <c r="A9" s="23">
        <v>5</v>
      </c>
      <c r="B9" t="s">
        <v>194</v>
      </c>
      <c r="C9" s="16">
        <v>2E-3</v>
      </c>
      <c r="D9" s="17" t="s">
        <v>568</v>
      </c>
      <c r="E9" s="16">
        <v>2E-3</v>
      </c>
      <c r="F9" s="17" t="s">
        <v>178</v>
      </c>
      <c r="G9" s="16">
        <v>2E-3</v>
      </c>
      <c r="H9" s="17" t="s">
        <v>568</v>
      </c>
      <c r="I9" s="16">
        <v>2E-3</v>
      </c>
      <c r="J9" s="17" t="s">
        <v>568</v>
      </c>
      <c r="K9" s="16">
        <v>2E-3</v>
      </c>
      <c r="L9" s="17" t="s">
        <v>568</v>
      </c>
      <c r="M9" s="16">
        <v>2E-3</v>
      </c>
      <c r="N9" s="17" t="s">
        <v>568</v>
      </c>
      <c r="O9" s="16">
        <v>2E-3</v>
      </c>
      <c r="P9" s="17" t="s">
        <v>568</v>
      </c>
      <c r="Q9" s="16">
        <v>2E-3</v>
      </c>
      <c r="S9" t="s">
        <v>195</v>
      </c>
    </row>
    <row r="10" spans="1:19" x14ac:dyDescent="0.3">
      <c r="A10" s="23">
        <v>6</v>
      </c>
      <c r="B10" t="s">
        <v>196</v>
      </c>
      <c r="C10" s="16">
        <v>1</v>
      </c>
      <c r="D10" s="17" t="s">
        <v>568</v>
      </c>
      <c r="E10" s="16">
        <v>1</v>
      </c>
      <c r="F10" s="17" t="s">
        <v>178</v>
      </c>
      <c r="G10" s="16">
        <v>1</v>
      </c>
      <c r="H10" s="17" t="s">
        <v>568</v>
      </c>
      <c r="I10" s="16">
        <v>1</v>
      </c>
      <c r="J10" s="17" t="s">
        <v>568</v>
      </c>
      <c r="K10" s="16">
        <v>1</v>
      </c>
      <c r="L10" s="17" t="s">
        <v>568</v>
      </c>
      <c r="M10" s="16">
        <v>1</v>
      </c>
      <c r="N10" s="17" t="s">
        <v>568</v>
      </c>
      <c r="O10" s="16">
        <v>1</v>
      </c>
      <c r="P10" s="17" t="s">
        <v>568</v>
      </c>
      <c r="Q10" s="16">
        <v>1</v>
      </c>
      <c r="S10" t="s">
        <v>197</v>
      </c>
    </row>
    <row r="11" spans="1:19" x14ac:dyDescent="0.3">
      <c r="A11" s="23">
        <v>7</v>
      </c>
      <c r="B11" t="s">
        <v>198</v>
      </c>
      <c r="C11" s="16" t="b">
        <v>1</v>
      </c>
      <c r="D11" s="17" t="s">
        <v>568</v>
      </c>
      <c r="E11" s="16" t="b">
        <v>1</v>
      </c>
      <c r="F11" s="17" t="s">
        <v>178</v>
      </c>
      <c r="G11" s="16" t="b">
        <v>1</v>
      </c>
      <c r="H11" s="17" t="s">
        <v>568</v>
      </c>
      <c r="I11" s="16" t="b">
        <v>1</v>
      </c>
      <c r="J11" s="17" t="s">
        <v>568</v>
      </c>
      <c r="K11" s="16" t="b">
        <v>1</v>
      </c>
      <c r="L11" s="17" t="s">
        <v>568</v>
      </c>
      <c r="M11" s="16" t="b">
        <v>1</v>
      </c>
      <c r="N11" s="17" t="s">
        <v>568</v>
      </c>
      <c r="O11" s="16" t="b">
        <v>1</v>
      </c>
      <c r="P11" s="17" t="s">
        <v>568</v>
      </c>
      <c r="Q11" s="16" t="b">
        <v>1</v>
      </c>
      <c r="S11" t="s">
        <v>199</v>
      </c>
    </row>
    <row r="12" spans="1:19" x14ac:dyDescent="0.3">
      <c r="A12" s="23">
        <v>8</v>
      </c>
      <c r="B12" t="s">
        <v>200</v>
      </c>
      <c r="C12" s="16">
        <v>0.1</v>
      </c>
      <c r="D12" s="17" t="s">
        <v>568</v>
      </c>
      <c r="E12" s="16">
        <v>0.1</v>
      </c>
      <c r="F12" s="17" t="s">
        <v>178</v>
      </c>
      <c r="G12" s="16">
        <v>0.1</v>
      </c>
      <c r="H12" s="17" t="s">
        <v>568</v>
      </c>
      <c r="I12" s="16">
        <v>0.1</v>
      </c>
      <c r="J12" s="17" t="s">
        <v>568</v>
      </c>
      <c r="K12" s="16">
        <v>0.1</v>
      </c>
      <c r="L12" s="17" t="s">
        <v>568</v>
      </c>
      <c r="M12" s="16">
        <v>0.1</v>
      </c>
      <c r="N12" s="17" t="s">
        <v>568</v>
      </c>
      <c r="O12" s="16">
        <v>0.1</v>
      </c>
      <c r="P12" s="17" t="s">
        <v>568</v>
      </c>
      <c r="Q12" s="16">
        <v>0.1</v>
      </c>
      <c r="S12" t="s">
        <v>201</v>
      </c>
    </row>
    <row r="13" spans="1:19" x14ac:dyDescent="0.3">
      <c r="A13" s="23">
        <v>9</v>
      </c>
      <c r="B13" t="s">
        <v>202</v>
      </c>
      <c r="C13" s="16">
        <v>9.9999999999999995E-7</v>
      </c>
      <c r="D13" s="17" t="s">
        <v>568</v>
      </c>
      <c r="E13" s="16">
        <v>9.9999999999999995E-7</v>
      </c>
      <c r="F13" s="17" t="s">
        <v>178</v>
      </c>
      <c r="G13" s="16">
        <v>9.9999999999999995E-7</v>
      </c>
      <c r="H13" s="17" t="s">
        <v>568</v>
      </c>
      <c r="I13" s="16">
        <v>9.9999999999999995E-7</v>
      </c>
      <c r="J13" s="17" t="s">
        <v>568</v>
      </c>
      <c r="K13" s="16">
        <v>9.9999999999999995E-7</v>
      </c>
      <c r="L13" s="17" t="s">
        <v>568</v>
      </c>
      <c r="M13" s="16">
        <v>9.9999999999999995E-7</v>
      </c>
      <c r="N13" s="17" t="s">
        <v>568</v>
      </c>
      <c r="O13" s="16">
        <v>9.9999999999999995E-7</v>
      </c>
      <c r="P13" s="17" t="s">
        <v>568</v>
      </c>
      <c r="Q13" s="16">
        <v>9.9999999999999995E-7</v>
      </c>
      <c r="S13" t="s">
        <v>203</v>
      </c>
    </row>
    <row r="14" spans="1:19" x14ac:dyDescent="0.3">
      <c r="A14" s="23">
        <v>10</v>
      </c>
      <c r="B14" t="s">
        <v>204</v>
      </c>
      <c r="C14" s="16">
        <v>20</v>
      </c>
      <c r="D14" s="17" t="s">
        <v>568</v>
      </c>
      <c r="E14" s="16">
        <v>20</v>
      </c>
      <c r="F14" s="17" t="s">
        <v>178</v>
      </c>
      <c r="G14" s="16">
        <v>20</v>
      </c>
      <c r="H14" s="17" t="s">
        <v>568</v>
      </c>
      <c r="I14" s="16">
        <v>20</v>
      </c>
      <c r="J14" s="17" t="s">
        <v>568</v>
      </c>
      <c r="K14" s="16">
        <v>20</v>
      </c>
      <c r="L14" s="17" t="s">
        <v>568</v>
      </c>
      <c r="M14" s="16">
        <v>20</v>
      </c>
      <c r="N14" s="17" t="s">
        <v>568</v>
      </c>
      <c r="O14" s="16">
        <v>20</v>
      </c>
      <c r="P14" s="17" t="s">
        <v>568</v>
      </c>
      <c r="Q14" s="16">
        <v>20</v>
      </c>
      <c r="S14" t="s">
        <v>205</v>
      </c>
    </row>
    <row r="15" spans="1:19" x14ac:dyDescent="0.3">
      <c r="A15" s="23">
        <v>11</v>
      </c>
      <c r="B15" t="s">
        <v>206</v>
      </c>
      <c r="C15" s="16">
        <v>90000</v>
      </c>
      <c r="D15" s="17" t="s">
        <v>568</v>
      </c>
      <c r="E15" s="16">
        <v>90000</v>
      </c>
      <c r="F15" s="17" t="s">
        <v>178</v>
      </c>
      <c r="G15" s="16">
        <v>90000</v>
      </c>
      <c r="H15" s="17" t="s">
        <v>568</v>
      </c>
      <c r="I15" s="16">
        <v>90000</v>
      </c>
      <c r="J15" s="17" t="s">
        <v>568</v>
      </c>
      <c r="K15" s="16">
        <v>90000</v>
      </c>
      <c r="L15" s="17" t="s">
        <v>568</v>
      </c>
      <c r="M15" s="16">
        <v>90000</v>
      </c>
      <c r="N15" s="17" t="s">
        <v>568</v>
      </c>
      <c r="O15" s="16">
        <v>90000</v>
      </c>
      <c r="P15" s="17" t="s">
        <v>568</v>
      </c>
      <c r="Q15" s="16">
        <v>90000</v>
      </c>
      <c r="S15" t="s">
        <v>207</v>
      </c>
    </row>
    <row r="16" spans="1:19" x14ac:dyDescent="0.3">
      <c r="A16" s="23">
        <v>12</v>
      </c>
      <c r="B16" t="s">
        <v>208</v>
      </c>
      <c r="C16" s="16">
        <v>1</v>
      </c>
      <c r="D16" s="17" t="s">
        <v>568</v>
      </c>
      <c r="E16" s="16">
        <v>1</v>
      </c>
      <c r="F16" s="17" t="s">
        <v>178</v>
      </c>
      <c r="G16" s="16">
        <v>1</v>
      </c>
      <c r="H16" s="17" t="s">
        <v>568</v>
      </c>
      <c r="I16" s="16">
        <v>1</v>
      </c>
      <c r="J16" s="17" t="s">
        <v>568</v>
      </c>
      <c r="K16" s="16">
        <v>1</v>
      </c>
      <c r="L16" s="17" t="s">
        <v>568</v>
      </c>
      <c r="M16" s="16">
        <v>1</v>
      </c>
      <c r="N16" s="17" t="s">
        <v>568</v>
      </c>
      <c r="O16" s="16">
        <v>1</v>
      </c>
      <c r="P16" s="17" t="s">
        <v>568</v>
      </c>
      <c r="Q16" s="16">
        <v>1</v>
      </c>
      <c r="S16" t="s">
        <v>209</v>
      </c>
    </row>
    <row r="17" spans="1:19" x14ac:dyDescent="0.3">
      <c r="A17" s="23">
        <v>13</v>
      </c>
      <c r="B17" t="s">
        <v>210</v>
      </c>
      <c r="C17" s="16">
        <v>1E-3</v>
      </c>
      <c r="D17" s="17" t="s">
        <v>568</v>
      </c>
      <c r="E17" s="16">
        <v>1E-3</v>
      </c>
      <c r="F17" s="17" t="s">
        <v>178</v>
      </c>
      <c r="G17" s="16">
        <v>1E-3</v>
      </c>
      <c r="H17" s="17" t="s">
        <v>568</v>
      </c>
      <c r="I17" s="16">
        <v>1E-3</v>
      </c>
      <c r="J17" s="17" t="s">
        <v>568</v>
      </c>
      <c r="K17" s="16">
        <v>1E-3</v>
      </c>
      <c r="L17" s="17" t="s">
        <v>568</v>
      </c>
      <c r="M17" s="16">
        <v>1E-3</v>
      </c>
      <c r="N17" s="17" t="s">
        <v>568</v>
      </c>
      <c r="O17" s="16">
        <v>1E-3</v>
      </c>
      <c r="P17" s="17" t="s">
        <v>568</v>
      </c>
      <c r="Q17" s="16">
        <v>1E-3</v>
      </c>
      <c r="S17" t="s">
        <v>211</v>
      </c>
    </row>
    <row r="18" spans="1:19" x14ac:dyDescent="0.3">
      <c r="A18" s="23">
        <v>14</v>
      </c>
      <c r="B18" t="s">
        <v>212</v>
      </c>
      <c r="C18" s="16">
        <v>0.25</v>
      </c>
      <c r="D18" s="17" t="s">
        <v>568</v>
      </c>
      <c r="E18" s="16">
        <v>0.25</v>
      </c>
      <c r="F18" s="17" t="s">
        <v>178</v>
      </c>
      <c r="G18" s="16">
        <v>0.25</v>
      </c>
      <c r="H18" s="17" t="s">
        <v>71</v>
      </c>
      <c r="I18" s="16">
        <v>1</v>
      </c>
      <c r="J18" s="17" t="s">
        <v>568</v>
      </c>
      <c r="K18" s="16">
        <v>1</v>
      </c>
      <c r="L18" s="17" t="s">
        <v>568</v>
      </c>
      <c r="M18" s="16">
        <v>1</v>
      </c>
      <c r="N18" s="17" t="s">
        <v>568</v>
      </c>
      <c r="O18" s="16">
        <v>1</v>
      </c>
      <c r="P18" s="17" t="s">
        <v>568</v>
      </c>
      <c r="Q18" s="16">
        <v>1</v>
      </c>
      <c r="S18" t="s">
        <v>213</v>
      </c>
    </row>
    <row r="19" spans="1:19" x14ac:dyDescent="0.3">
      <c r="A19" s="23">
        <v>15</v>
      </c>
      <c r="B19" t="s">
        <v>276</v>
      </c>
      <c r="C19" s="16">
        <v>0.1</v>
      </c>
      <c r="D19" s="17" t="s">
        <v>568</v>
      </c>
      <c r="E19" s="16">
        <v>0.1</v>
      </c>
      <c r="F19" s="17" t="s">
        <v>178</v>
      </c>
      <c r="G19" s="16">
        <v>0.1</v>
      </c>
      <c r="H19" s="17" t="s">
        <v>568</v>
      </c>
      <c r="I19" s="16">
        <v>0.1</v>
      </c>
      <c r="J19" s="17" t="s">
        <v>568</v>
      </c>
      <c r="K19" s="16">
        <v>0.1</v>
      </c>
      <c r="L19" s="17" t="s">
        <v>568</v>
      </c>
      <c r="M19" s="16">
        <v>0.1</v>
      </c>
      <c r="N19" s="17" t="s">
        <v>568</v>
      </c>
      <c r="O19" s="16">
        <v>0.1</v>
      </c>
      <c r="P19" s="17" t="s">
        <v>568</v>
      </c>
      <c r="Q19" s="16">
        <v>0.1</v>
      </c>
      <c r="S19" t="s">
        <v>277</v>
      </c>
    </row>
    <row r="20" spans="1:19" x14ac:dyDescent="0.3">
      <c r="A20" s="23">
        <v>16</v>
      </c>
      <c r="B20" t="s">
        <v>214</v>
      </c>
      <c r="C20" s="16">
        <v>0</v>
      </c>
      <c r="D20" s="17" t="s">
        <v>568</v>
      </c>
      <c r="E20" s="16">
        <v>0</v>
      </c>
      <c r="F20" s="17" t="s">
        <v>178</v>
      </c>
      <c r="G20" s="16">
        <v>0</v>
      </c>
      <c r="H20" s="17" t="s">
        <v>568</v>
      </c>
      <c r="I20" s="16">
        <v>0</v>
      </c>
      <c r="J20" s="17" t="s">
        <v>568</v>
      </c>
      <c r="K20" s="16">
        <v>0</v>
      </c>
      <c r="L20" s="17" t="s">
        <v>568</v>
      </c>
      <c r="M20" s="16">
        <v>0</v>
      </c>
      <c r="N20" s="17" t="s">
        <v>568</v>
      </c>
      <c r="O20" s="16">
        <v>0</v>
      </c>
      <c r="P20" s="17" t="s">
        <v>568</v>
      </c>
      <c r="Q20" s="16">
        <v>0</v>
      </c>
      <c r="S20" t="s">
        <v>215</v>
      </c>
    </row>
    <row r="21" spans="1:19" x14ac:dyDescent="0.3">
      <c r="A21" s="23">
        <v>17</v>
      </c>
      <c r="B21" t="s">
        <v>216</v>
      </c>
      <c r="C21" s="16">
        <v>1</v>
      </c>
      <c r="D21" s="17" t="s">
        <v>568</v>
      </c>
      <c r="E21" s="16">
        <v>1</v>
      </c>
      <c r="F21" s="17" t="s">
        <v>178</v>
      </c>
      <c r="G21" s="16">
        <v>1</v>
      </c>
      <c r="H21" s="17" t="s">
        <v>568</v>
      </c>
      <c r="I21" s="16">
        <v>1</v>
      </c>
      <c r="J21" s="17" t="s">
        <v>568</v>
      </c>
      <c r="K21" s="16">
        <v>1</v>
      </c>
      <c r="L21" s="17" t="s">
        <v>568</v>
      </c>
      <c r="M21" s="16">
        <v>1</v>
      </c>
      <c r="N21" s="17" t="s">
        <v>568</v>
      </c>
      <c r="O21" s="16">
        <v>1</v>
      </c>
      <c r="P21" s="17" t="s">
        <v>568</v>
      </c>
      <c r="Q21" s="16">
        <v>1</v>
      </c>
      <c r="S21" t="s">
        <v>217</v>
      </c>
    </row>
    <row r="22" spans="1:19" x14ac:dyDescent="0.3">
      <c r="A22" s="23">
        <v>18</v>
      </c>
      <c r="B22" t="s">
        <v>218</v>
      </c>
      <c r="C22" s="16">
        <v>0.5</v>
      </c>
      <c r="D22" s="17" t="s">
        <v>568</v>
      </c>
      <c r="E22" s="16">
        <v>0.5</v>
      </c>
      <c r="F22" s="17" t="s">
        <v>178</v>
      </c>
      <c r="G22" s="16">
        <v>0.5</v>
      </c>
      <c r="H22" s="17" t="s">
        <v>568</v>
      </c>
      <c r="I22" s="16">
        <v>0.5</v>
      </c>
      <c r="J22" s="17" t="s">
        <v>568</v>
      </c>
      <c r="K22" s="16">
        <v>0.5</v>
      </c>
      <c r="L22" s="17" t="s">
        <v>568</v>
      </c>
      <c r="M22" s="16">
        <v>0.5</v>
      </c>
      <c r="N22" s="17" t="s">
        <v>568</v>
      </c>
      <c r="O22" s="16">
        <v>0.5</v>
      </c>
      <c r="P22" s="17" t="s">
        <v>568</v>
      </c>
      <c r="Q22" s="16">
        <v>0.5</v>
      </c>
      <c r="S22" t="s">
        <v>219</v>
      </c>
    </row>
    <row r="23" spans="1:19" x14ac:dyDescent="0.3">
      <c r="A23" s="23">
        <v>19</v>
      </c>
      <c r="B23" t="s">
        <v>278</v>
      </c>
      <c r="C23" s="16">
        <v>2</v>
      </c>
      <c r="D23" s="17" t="s">
        <v>568</v>
      </c>
      <c r="E23" s="16">
        <v>2</v>
      </c>
      <c r="F23" s="17" t="s">
        <v>178</v>
      </c>
      <c r="G23" s="16">
        <v>2</v>
      </c>
      <c r="H23" s="17" t="s">
        <v>568</v>
      </c>
      <c r="I23" s="16">
        <v>2</v>
      </c>
      <c r="J23" s="17" t="s">
        <v>568</v>
      </c>
      <c r="K23" s="16">
        <v>2</v>
      </c>
      <c r="L23" s="17" t="s">
        <v>568</v>
      </c>
      <c r="M23" s="16">
        <v>2</v>
      </c>
      <c r="N23" s="17" t="s">
        <v>568</v>
      </c>
      <c r="O23" s="16">
        <v>2</v>
      </c>
      <c r="P23" s="17" t="s">
        <v>568</v>
      </c>
      <c r="Q23" s="16">
        <v>2</v>
      </c>
      <c r="S23" t="s">
        <v>279</v>
      </c>
    </row>
    <row r="24" spans="1:19" x14ac:dyDescent="0.3">
      <c r="A24" s="23">
        <v>20</v>
      </c>
      <c r="B24" t="s">
        <v>280</v>
      </c>
      <c r="C24" s="16">
        <v>20</v>
      </c>
      <c r="D24" s="17" t="s">
        <v>568</v>
      </c>
      <c r="E24" s="16">
        <v>20</v>
      </c>
      <c r="F24" s="17" t="s">
        <v>178</v>
      </c>
      <c r="G24" s="16">
        <v>20</v>
      </c>
      <c r="H24" s="17" t="s">
        <v>568</v>
      </c>
      <c r="I24" s="16">
        <v>20</v>
      </c>
      <c r="J24" s="17" t="s">
        <v>568</v>
      </c>
      <c r="K24" s="16">
        <v>20</v>
      </c>
      <c r="L24" s="17" t="s">
        <v>568</v>
      </c>
      <c r="M24" s="16">
        <v>20</v>
      </c>
      <c r="N24" s="17" t="s">
        <v>568</v>
      </c>
      <c r="O24" s="16">
        <v>20</v>
      </c>
      <c r="P24" s="17" t="s">
        <v>568</v>
      </c>
      <c r="Q24" s="16">
        <v>20</v>
      </c>
      <c r="S24" t="s">
        <v>281</v>
      </c>
    </row>
    <row r="25" spans="1:19" x14ac:dyDescent="0.3">
      <c r="A25" s="23">
        <v>21</v>
      </c>
      <c r="B25" t="s">
        <v>282</v>
      </c>
      <c r="C25" s="16" t="b">
        <v>1</v>
      </c>
      <c r="D25" s="17" t="s">
        <v>568</v>
      </c>
      <c r="E25" s="16" t="b">
        <v>1</v>
      </c>
      <c r="F25" s="17" t="s">
        <v>568</v>
      </c>
      <c r="G25" s="16" t="b">
        <v>1</v>
      </c>
      <c r="H25" s="17" t="s">
        <v>568</v>
      </c>
      <c r="I25" s="16" t="b">
        <v>1</v>
      </c>
      <c r="J25" s="17" t="s">
        <v>568</v>
      </c>
      <c r="K25" s="16" t="b">
        <v>1</v>
      </c>
      <c r="L25" s="17" t="s">
        <v>568</v>
      </c>
      <c r="M25" s="16" t="b">
        <v>1</v>
      </c>
      <c r="N25" s="17" t="s">
        <v>568</v>
      </c>
      <c r="O25" s="16" t="b">
        <v>1</v>
      </c>
      <c r="P25" s="17" t="s">
        <v>568</v>
      </c>
      <c r="Q25" s="16" t="b">
        <v>1</v>
      </c>
    </row>
    <row r="26" spans="1:19" x14ac:dyDescent="0.3">
      <c r="A26" s="23">
        <v>22</v>
      </c>
      <c r="B26" t="s">
        <v>283</v>
      </c>
      <c r="C26" s="16" t="b">
        <v>0</v>
      </c>
      <c r="D26" s="17" t="s">
        <v>568</v>
      </c>
      <c r="E26" s="16" t="b">
        <v>0</v>
      </c>
      <c r="F26" s="17" t="s">
        <v>568</v>
      </c>
      <c r="G26" s="16" t="b">
        <v>0</v>
      </c>
      <c r="H26" s="17" t="s">
        <v>568</v>
      </c>
      <c r="I26" s="16" t="b">
        <v>0</v>
      </c>
      <c r="J26" s="17" t="s">
        <v>568</v>
      </c>
      <c r="K26" s="16" t="b">
        <v>0</v>
      </c>
      <c r="L26" s="17" t="s">
        <v>568</v>
      </c>
      <c r="M26" s="16" t="b">
        <v>0</v>
      </c>
      <c r="N26" s="17" t="s">
        <v>568</v>
      </c>
      <c r="O26" s="16" t="b">
        <v>0</v>
      </c>
      <c r="P26" s="17" t="s">
        <v>568</v>
      </c>
      <c r="Q26" s="16" t="b">
        <v>0</v>
      </c>
    </row>
    <row r="27" spans="1:19" x14ac:dyDescent="0.3">
      <c r="A27" s="23">
        <v>23</v>
      </c>
      <c r="B27" t="s">
        <v>284</v>
      </c>
      <c r="C27" s="16" t="b">
        <v>0</v>
      </c>
      <c r="D27" s="17" t="s">
        <v>568</v>
      </c>
      <c r="E27" s="16" t="b">
        <v>0</v>
      </c>
      <c r="F27" s="17" t="s">
        <v>568</v>
      </c>
      <c r="G27" s="16" t="b">
        <v>0</v>
      </c>
      <c r="H27" s="17" t="s">
        <v>568</v>
      </c>
      <c r="I27" s="16" t="b">
        <v>0</v>
      </c>
      <c r="J27" s="17" t="s">
        <v>568</v>
      </c>
      <c r="K27" s="16" t="b">
        <v>0</v>
      </c>
      <c r="L27" s="17" t="s">
        <v>568</v>
      </c>
      <c r="M27" s="16" t="b">
        <v>0</v>
      </c>
      <c r="N27" s="17" t="s">
        <v>568</v>
      </c>
      <c r="O27" s="16" t="b">
        <v>0</v>
      </c>
      <c r="P27" s="17" t="s">
        <v>568</v>
      </c>
      <c r="Q27" s="16" t="b">
        <v>0</v>
      </c>
    </row>
    <row r="28" spans="1:19" x14ac:dyDescent="0.3">
      <c r="A28" s="23">
        <v>24</v>
      </c>
      <c r="B28" t="s">
        <v>285</v>
      </c>
      <c r="C28" s="16" t="b">
        <v>0</v>
      </c>
      <c r="D28" s="17" t="s">
        <v>568</v>
      </c>
      <c r="E28" s="16" t="b">
        <v>0</v>
      </c>
      <c r="F28" s="17" t="s">
        <v>568</v>
      </c>
      <c r="G28" s="16" t="b">
        <v>0</v>
      </c>
      <c r="H28" s="17" t="s">
        <v>568</v>
      </c>
      <c r="I28" s="16" t="b">
        <v>0</v>
      </c>
      <c r="J28" s="17" t="s">
        <v>568</v>
      </c>
      <c r="K28" s="16" t="b">
        <v>0</v>
      </c>
      <c r="L28" s="17" t="s">
        <v>568</v>
      </c>
      <c r="M28" s="16" t="b">
        <v>0</v>
      </c>
      <c r="N28" s="17" t="s">
        <v>568</v>
      </c>
      <c r="O28" s="16" t="b">
        <v>0</v>
      </c>
      <c r="P28" s="17" t="s">
        <v>568</v>
      </c>
      <c r="Q28" s="16" t="b">
        <v>0</v>
      </c>
    </row>
    <row r="29" spans="1:19" x14ac:dyDescent="0.3">
      <c r="A29" s="23">
        <v>25</v>
      </c>
      <c r="B29" t="s">
        <v>286</v>
      </c>
      <c r="C29" s="16" t="b">
        <v>0</v>
      </c>
      <c r="D29" s="17" t="s">
        <v>568</v>
      </c>
      <c r="E29" s="16" t="b">
        <v>0</v>
      </c>
      <c r="F29" s="17" t="s">
        <v>178</v>
      </c>
      <c r="G29" s="16" t="b">
        <v>0</v>
      </c>
      <c r="H29" s="17" t="s">
        <v>568</v>
      </c>
      <c r="I29" s="16" t="b">
        <v>0</v>
      </c>
      <c r="J29" s="17" t="s">
        <v>568</v>
      </c>
      <c r="K29" s="16" t="b">
        <v>0</v>
      </c>
      <c r="L29" s="17" t="s">
        <v>568</v>
      </c>
      <c r="M29" s="16" t="b">
        <v>0</v>
      </c>
      <c r="N29" s="17" t="s">
        <v>568</v>
      </c>
      <c r="O29" s="16" t="b">
        <v>0</v>
      </c>
      <c r="P29" s="17" t="s">
        <v>568</v>
      </c>
      <c r="Q29" s="16" t="b">
        <v>0</v>
      </c>
      <c r="S29" t="s">
        <v>287</v>
      </c>
    </row>
    <row r="30" spans="1:19" x14ac:dyDescent="0.3">
      <c r="A30" s="23">
        <v>26</v>
      </c>
      <c r="B30" t="s">
        <v>288</v>
      </c>
      <c r="C30" s="16" t="b">
        <v>1</v>
      </c>
      <c r="D30" s="17" t="s">
        <v>568</v>
      </c>
      <c r="E30" s="16" t="b">
        <v>1</v>
      </c>
      <c r="F30" s="17" t="s">
        <v>568</v>
      </c>
      <c r="G30" s="16" t="b">
        <v>1</v>
      </c>
      <c r="H30" s="17" t="s">
        <v>568</v>
      </c>
      <c r="I30" s="16" t="b">
        <v>1</v>
      </c>
      <c r="J30" s="17" t="s">
        <v>568</v>
      </c>
      <c r="K30" s="16" t="b">
        <v>1</v>
      </c>
      <c r="L30" s="17" t="s">
        <v>568</v>
      </c>
      <c r="M30" s="16" t="b">
        <v>1</v>
      </c>
      <c r="N30" s="17" t="s">
        <v>568</v>
      </c>
      <c r="O30" s="16" t="b">
        <v>1</v>
      </c>
      <c r="P30" s="17" t="s">
        <v>568</v>
      </c>
      <c r="Q30" s="16" t="b">
        <v>1</v>
      </c>
      <c r="S30" t="s">
        <v>289</v>
      </c>
    </row>
    <row r="31" spans="1:19" x14ac:dyDescent="0.3">
      <c r="A31" s="23">
        <v>27</v>
      </c>
      <c r="B31" t="s">
        <v>228</v>
      </c>
      <c r="C31" s="16">
        <v>1000</v>
      </c>
      <c r="D31" s="17" t="s">
        <v>568</v>
      </c>
      <c r="E31" s="16">
        <v>1000</v>
      </c>
      <c r="F31" s="17" t="s">
        <v>178</v>
      </c>
      <c r="G31" s="16">
        <v>1000</v>
      </c>
      <c r="H31" s="17" t="s">
        <v>568</v>
      </c>
      <c r="I31" s="16">
        <v>1000</v>
      </c>
      <c r="J31" s="17" t="s">
        <v>568</v>
      </c>
      <c r="K31" s="16">
        <v>1000</v>
      </c>
      <c r="L31" s="17" t="s">
        <v>568</v>
      </c>
      <c r="M31" s="16">
        <v>1000</v>
      </c>
      <c r="N31" s="17" t="s">
        <v>568</v>
      </c>
      <c r="O31" s="16">
        <v>1000</v>
      </c>
      <c r="P31" s="17" t="s">
        <v>568</v>
      </c>
      <c r="Q31" s="16">
        <v>1000</v>
      </c>
      <c r="S31" t="s">
        <v>229</v>
      </c>
    </row>
    <row r="32" spans="1:19" x14ac:dyDescent="0.3">
      <c r="A32" s="23">
        <v>28</v>
      </c>
      <c r="B32" t="s">
        <v>290</v>
      </c>
      <c r="C32" s="16">
        <v>32</v>
      </c>
      <c r="D32" s="17" t="s">
        <v>568</v>
      </c>
      <c r="E32" s="16">
        <v>32</v>
      </c>
      <c r="F32" s="17" t="s">
        <v>568</v>
      </c>
      <c r="G32" s="16">
        <v>32</v>
      </c>
      <c r="H32" s="17" t="s">
        <v>568</v>
      </c>
      <c r="I32" s="16">
        <v>32</v>
      </c>
      <c r="J32" s="17" t="s">
        <v>568</v>
      </c>
      <c r="K32" s="16">
        <v>32</v>
      </c>
      <c r="L32" s="17" t="s">
        <v>568</v>
      </c>
      <c r="M32" s="16">
        <v>32</v>
      </c>
      <c r="N32" s="17" t="s">
        <v>568</v>
      </c>
      <c r="O32" s="16">
        <v>32</v>
      </c>
      <c r="P32" s="17" t="s">
        <v>568</v>
      </c>
      <c r="Q32" s="16">
        <v>32</v>
      </c>
    </row>
    <row r="33" spans="1:19" x14ac:dyDescent="0.3">
      <c r="A33" s="23">
        <v>29</v>
      </c>
      <c r="B33" t="s">
        <v>77</v>
      </c>
      <c r="C33" s="16">
        <v>0.254</v>
      </c>
      <c r="D33" s="17" t="s">
        <v>568</v>
      </c>
      <c r="E33" s="16">
        <v>0.254</v>
      </c>
      <c r="F33" s="17" t="s">
        <v>568</v>
      </c>
      <c r="G33" s="16">
        <v>0.254</v>
      </c>
      <c r="H33" s="17" t="s">
        <v>568</v>
      </c>
      <c r="I33" s="16">
        <v>0.254</v>
      </c>
      <c r="J33" s="17" t="s">
        <v>568</v>
      </c>
      <c r="K33" s="16">
        <v>0.254</v>
      </c>
      <c r="L33" s="17" t="s">
        <v>568</v>
      </c>
      <c r="M33" s="16">
        <v>0.254</v>
      </c>
      <c r="N33" s="17" t="s">
        <v>568</v>
      </c>
      <c r="O33" s="16">
        <v>0.254</v>
      </c>
      <c r="P33" s="17" t="s">
        <v>568</v>
      </c>
      <c r="Q33" s="16">
        <v>0.254</v>
      </c>
    </row>
    <row r="34" spans="1:19" x14ac:dyDescent="0.3">
      <c r="A34" s="23">
        <v>30</v>
      </c>
      <c r="B34" t="s">
        <v>291</v>
      </c>
      <c r="C34" s="16">
        <v>16</v>
      </c>
      <c r="D34" s="17" t="s">
        <v>568</v>
      </c>
      <c r="E34" s="16">
        <v>16</v>
      </c>
      <c r="F34" s="17" t="s">
        <v>568</v>
      </c>
      <c r="G34" s="16">
        <v>16</v>
      </c>
      <c r="H34" s="17" t="s">
        <v>568</v>
      </c>
      <c r="I34" s="16">
        <v>16</v>
      </c>
      <c r="J34" s="17" t="s">
        <v>568</v>
      </c>
      <c r="K34" s="16">
        <v>16</v>
      </c>
      <c r="L34" s="17" t="s">
        <v>568</v>
      </c>
      <c r="M34" s="16">
        <v>16</v>
      </c>
      <c r="N34" s="17" t="s">
        <v>568</v>
      </c>
      <c r="O34" s="16">
        <v>16</v>
      </c>
      <c r="P34" s="17" t="s">
        <v>568</v>
      </c>
      <c r="Q34" s="16">
        <v>16</v>
      </c>
    </row>
    <row r="35" spans="1:19" x14ac:dyDescent="0.3">
      <c r="A35" s="23">
        <v>31</v>
      </c>
      <c r="B35" t="s">
        <v>292</v>
      </c>
      <c r="C35" s="16">
        <v>1</v>
      </c>
      <c r="D35" s="17" t="s">
        <v>568</v>
      </c>
      <c r="E35" s="16">
        <v>1</v>
      </c>
      <c r="F35" s="17" t="s">
        <v>568</v>
      </c>
      <c r="G35" s="16">
        <v>1</v>
      </c>
      <c r="H35" s="17" t="s">
        <v>568</v>
      </c>
      <c r="I35" s="16">
        <v>1</v>
      </c>
      <c r="J35" s="17" t="s">
        <v>568</v>
      </c>
      <c r="K35" s="16">
        <v>1</v>
      </c>
      <c r="L35" s="17" t="s">
        <v>568</v>
      </c>
      <c r="M35" s="16">
        <v>1</v>
      </c>
      <c r="N35" s="17" t="s">
        <v>568</v>
      </c>
      <c r="O35" s="16">
        <v>1</v>
      </c>
      <c r="P35" s="17" t="s">
        <v>568</v>
      </c>
      <c r="Q35" s="16">
        <v>1</v>
      </c>
    </row>
    <row r="36" spans="1:19" x14ac:dyDescent="0.3">
      <c r="A36" s="23">
        <v>32</v>
      </c>
      <c r="B36" t="s">
        <v>83</v>
      </c>
      <c r="C36" s="16">
        <v>1.6</v>
      </c>
      <c r="D36" s="17" t="s">
        <v>568</v>
      </c>
      <c r="E36" s="16">
        <v>1.6</v>
      </c>
      <c r="F36" s="17" t="s">
        <v>568</v>
      </c>
      <c r="G36" s="16">
        <v>1.6</v>
      </c>
      <c r="H36" s="17" t="s">
        <v>568</v>
      </c>
      <c r="I36" s="16">
        <v>1.6</v>
      </c>
      <c r="J36" s="17" t="s">
        <v>568</v>
      </c>
      <c r="K36" s="16">
        <v>1.6</v>
      </c>
      <c r="L36" s="17" t="s">
        <v>568</v>
      </c>
      <c r="M36" s="16">
        <v>1.6</v>
      </c>
      <c r="N36" s="17" t="s">
        <v>568</v>
      </c>
      <c r="O36" s="16">
        <v>1.6</v>
      </c>
      <c r="P36" s="17" t="s">
        <v>568</v>
      </c>
      <c r="Q36" s="16">
        <v>1.6</v>
      </c>
    </row>
    <row r="37" spans="1:19" x14ac:dyDescent="0.3">
      <c r="A37" s="23">
        <v>33</v>
      </c>
      <c r="B37" t="s">
        <v>245</v>
      </c>
      <c r="C37" s="16" t="b">
        <v>0</v>
      </c>
      <c r="D37" s="17" t="s">
        <v>568</v>
      </c>
      <c r="E37" s="16" t="b">
        <v>0</v>
      </c>
      <c r="F37" s="17" t="s">
        <v>568</v>
      </c>
      <c r="G37" s="16" t="b">
        <v>0</v>
      </c>
      <c r="H37" s="17" t="s">
        <v>568</v>
      </c>
      <c r="I37" s="16" t="b">
        <v>0</v>
      </c>
      <c r="J37" s="17" t="s">
        <v>568</v>
      </c>
      <c r="K37" s="16" t="b">
        <v>0</v>
      </c>
      <c r="L37" s="17" t="s">
        <v>568</v>
      </c>
      <c r="M37" s="16" t="b">
        <v>0</v>
      </c>
      <c r="N37" s="17" t="s">
        <v>568</v>
      </c>
      <c r="O37" s="16" t="b">
        <v>0</v>
      </c>
      <c r="P37" s="17" t="s">
        <v>568</v>
      </c>
      <c r="Q37" s="16" t="b">
        <v>0</v>
      </c>
    </row>
    <row r="38" spans="1:19" x14ac:dyDescent="0.3">
      <c r="A38" s="23">
        <v>34</v>
      </c>
      <c r="B38" t="s">
        <v>293</v>
      </c>
      <c r="C38" s="16" t="s">
        <v>181</v>
      </c>
      <c r="D38" s="17" t="s">
        <v>568</v>
      </c>
      <c r="E38" s="16" t="s">
        <v>181</v>
      </c>
      <c r="F38" s="17" t="s">
        <v>568</v>
      </c>
      <c r="G38" s="16" t="s">
        <v>181</v>
      </c>
      <c r="H38" s="17" t="s">
        <v>568</v>
      </c>
      <c r="I38" s="16" t="s">
        <v>181</v>
      </c>
      <c r="J38" s="17" t="s">
        <v>568</v>
      </c>
      <c r="K38" s="16" t="s">
        <v>181</v>
      </c>
      <c r="L38" s="17" t="s">
        <v>568</v>
      </c>
      <c r="M38" s="16" t="s">
        <v>181</v>
      </c>
      <c r="N38" s="17" t="s">
        <v>568</v>
      </c>
      <c r="O38" s="16" t="s">
        <v>181</v>
      </c>
      <c r="P38" s="17" t="s">
        <v>568</v>
      </c>
      <c r="Q38" s="16" t="s">
        <v>181</v>
      </c>
      <c r="S38" t="s">
        <v>294</v>
      </c>
    </row>
    <row r="39" spans="1:19" x14ac:dyDescent="0.3">
      <c r="A39" s="23">
        <v>35</v>
      </c>
      <c r="B39" t="s">
        <v>85</v>
      </c>
      <c r="C39" s="16">
        <v>7</v>
      </c>
      <c r="D39" s="17" t="s">
        <v>568</v>
      </c>
      <c r="E39" s="16">
        <v>7</v>
      </c>
      <c r="F39" s="17" t="s">
        <v>568</v>
      </c>
      <c r="G39" s="16">
        <v>7</v>
      </c>
      <c r="H39" s="17" t="s">
        <v>568</v>
      </c>
      <c r="I39" s="16">
        <v>7</v>
      </c>
      <c r="J39" s="17" t="s">
        <v>568</v>
      </c>
      <c r="K39" s="16">
        <v>7</v>
      </c>
      <c r="L39" s="17" t="s">
        <v>568</v>
      </c>
      <c r="M39" s="16">
        <v>7</v>
      </c>
      <c r="N39" s="17" t="s">
        <v>568</v>
      </c>
      <c r="O39" s="16">
        <v>7</v>
      </c>
      <c r="P39" s="17" t="s">
        <v>568</v>
      </c>
      <c r="Q39" s="16">
        <v>7</v>
      </c>
    </row>
    <row r="40" spans="1:19" x14ac:dyDescent="0.3">
      <c r="A40" s="23">
        <v>36</v>
      </c>
      <c r="B40" t="s">
        <v>246</v>
      </c>
      <c r="C40" s="16" t="b">
        <v>0</v>
      </c>
      <c r="D40" s="17" t="s">
        <v>568</v>
      </c>
      <c r="E40" s="16" t="b">
        <v>0</v>
      </c>
      <c r="F40" s="17" t="s">
        <v>568</v>
      </c>
      <c r="G40" s="16" t="b">
        <v>0</v>
      </c>
      <c r="H40" s="17" t="s">
        <v>568</v>
      </c>
      <c r="I40" s="16" t="b">
        <v>0</v>
      </c>
      <c r="J40" s="17" t="s">
        <v>568</v>
      </c>
      <c r="K40" s="16" t="b">
        <v>0</v>
      </c>
      <c r="L40" s="17" t="s">
        <v>568</v>
      </c>
      <c r="M40" s="16" t="b">
        <v>0</v>
      </c>
      <c r="N40" s="17" t="s">
        <v>568</v>
      </c>
      <c r="O40" s="16" t="b">
        <v>0</v>
      </c>
      <c r="P40" s="17" t="s">
        <v>568</v>
      </c>
      <c r="Q40" s="16" t="b">
        <v>0</v>
      </c>
    </row>
    <row r="41" spans="1:19" s="25" customFormat="1" ht="15" thickBot="1" x14ac:dyDescent="0.35">
      <c r="A41" s="24">
        <v>37</v>
      </c>
      <c r="B41" s="25" t="s">
        <v>249</v>
      </c>
      <c r="C41" s="27">
        <v>1</v>
      </c>
      <c r="D41" s="28" t="s">
        <v>568</v>
      </c>
      <c r="E41" s="27">
        <v>1</v>
      </c>
      <c r="F41" s="28" t="s">
        <v>178</v>
      </c>
      <c r="G41" s="27">
        <v>1</v>
      </c>
      <c r="H41" s="28" t="s">
        <v>568</v>
      </c>
      <c r="I41" s="27">
        <v>1</v>
      </c>
      <c r="J41" s="28" t="s">
        <v>568</v>
      </c>
      <c r="K41" s="27">
        <v>1</v>
      </c>
      <c r="L41" s="28" t="s">
        <v>568</v>
      </c>
      <c r="M41" s="27">
        <v>1</v>
      </c>
      <c r="N41" s="28" t="s">
        <v>568</v>
      </c>
      <c r="O41" s="27">
        <v>1</v>
      </c>
      <c r="P41" s="28" t="s">
        <v>568</v>
      </c>
      <c r="Q41" s="27">
        <v>1</v>
      </c>
      <c r="S41" s="25" t="s">
        <v>250</v>
      </c>
    </row>
    <row r="42" spans="1:19" x14ac:dyDescent="0.3">
      <c r="C42" s="16"/>
      <c r="D42" s="17"/>
      <c r="E42" s="16"/>
      <c r="F42" s="17"/>
      <c r="G42" s="16"/>
      <c r="H42" s="17"/>
      <c r="I42" s="16"/>
      <c r="J42" s="17"/>
      <c r="K42" s="16"/>
      <c r="L42" s="17"/>
      <c r="M42" s="16"/>
      <c r="N42" s="17"/>
      <c r="O42" s="16"/>
      <c r="P42"/>
    </row>
    <row r="43" spans="1:19" x14ac:dyDescent="0.3">
      <c r="B43" t="s">
        <v>625</v>
      </c>
      <c r="C43" s="16"/>
      <c r="D43" s="17"/>
      <c r="E43" s="16"/>
      <c r="F43" s="17"/>
      <c r="G43" s="16"/>
      <c r="H43" s="17"/>
      <c r="I43" s="16"/>
      <c r="J43" s="17"/>
      <c r="K43" s="16"/>
      <c r="L43" s="17"/>
      <c r="M43" s="16"/>
      <c r="N43" s="17"/>
      <c r="O43" s="16"/>
      <c r="P43"/>
    </row>
    <row r="44" spans="1:19" x14ac:dyDescent="0.3">
      <c r="C44" s="16"/>
      <c r="D44" s="17"/>
      <c r="E44" s="16"/>
      <c r="F44" s="17"/>
      <c r="G44" s="16"/>
      <c r="H44" s="17"/>
      <c r="I44" s="16"/>
      <c r="J44" s="17"/>
      <c r="K44" s="16"/>
      <c r="L44" s="17"/>
      <c r="M44" s="16"/>
      <c r="N44" s="17"/>
      <c r="O44" s="16"/>
      <c r="P44"/>
    </row>
    <row r="45" spans="1:19" x14ac:dyDescent="0.3">
      <c r="C45" s="16"/>
      <c r="D45" s="17"/>
      <c r="E45" s="16"/>
      <c r="F45" s="17"/>
      <c r="G45" s="16"/>
      <c r="H45" s="17"/>
      <c r="I45" s="16"/>
      <c r="J45" s="17"/>
      <c r="K45" s="16"/>
      <c r="L45" s="17"/>
      <c r="M45" s="16"/>
      <c r="N45" s="17"/>
      <c r="O45" s="16"/>
      <c r="P45"/>
    </row>
    <row r="46" spans="1:19" x14ac:dyDescent="0.3">
      <c r="C46" s="16"/>
      <c r="D46" s="17"/>
      <c r="E46" s="16"/>
      <c r="F46" s="17"/>
      <c r="G46" s="16"/>
      <c r="H46" s="17"/>
      <c r="I46" s="16"/>
      <c r="J46" s="17"/>
      <c r="K46" s="16"/>
      <c r="L46" s="17"/>
      <c r="M46" s="16"/>
      <c r="N46" s="17"/>
      <c r="O46" s="16"/>
      <c r="P46"/>
    </row>
    <row r="47" spans="1:19" x14ac:dyDescent="0.3">
      <c r="C47" s="16"/>
      <c r="D47" s="17"/>
      <c r="E47" s="16"/>
      <c r="F47" s="17"/>
      <c r="G47" s="16"/>
      <c r="H47" s="17"/>
      <c r="I47" s="16"/>
      <c r="J47" s="17"/>
      <c r="K47" s="16"/>
      <c r="L47" s="17"/>
      <c r="M47" s="16"/>
      <c r="N47" s="17"/>
      <c r="O47" s="16"/>
      <c r="P47"/>
    </row>
    <row r="48" spans="1:19" x14ac:dyDescent="0.3">
      <c r="C48" s="16"/>
      <c r="D48" s="17"/>
      <c r="E48" s="16"/>
      <c r="F48" s="17"/>
      <c r="G48" s="16"/>
      <c r="H48" s="17"/>
      <c r="I48" s="16"/>
      <c r="J48" s="17"/>
      <c r="K48" s="16"/>
      <c r="L48" s="17"/>
      <c r="M48" s="16"/>
      <c r="N48" s="17"/>
      <c r="O48" s="16"/>
      <c r="P48"/>
    </row>
    <row r="49" spans="3:16" x14ac:dyDescent="0.3">
      <c r="C49" s="16"/>
      <c r="D49" s="17"/>
      <c r="E49" s="16"/>
      <c r="F49" s="17"/>
      <c r="G49" s="16"/>
      <c r="H49" s="17"/>
      <c r="I49" s="16"/>
      <c r="J49" s="17"/>
      <c r="K49" s="16"/>
      <c r="L49" s="17"/>
      <c r="M49" s="16"/>
      <c r="N49" s="17"/>
      <c r="O49" s="16"/>
      <c r="P49"/>
    </row>
    <row r="50" spans="3:16" x14ac:dyDescent="0.3">
      <c r="C50" s="16"/>
      <c r="D50" s="17"/>
      <c r="E50" s="16"/>
      <c r="F50" s="17"/>
      <c r="G50" s="16"/>
      <c r="H50" s="17"/>
      <c r="I50" s="16"/>
      <c r="J50" s="17"/>
      <c r="K50" s="16"/>
      <c r="L50" s="17"/>
      <c r="M50" s="16"/>
      <c r="N50" s="17"/>
      <c r="O50" s="16"/>
      <c r="P50"/>
    </row>
    <row r="51" spans="3:16" x14ac:dyDescent="0.3">
      <c r="C51" s="16"/>
      <c r="D51" s="17"/>
      <c r="E51" s="16"/>
      <c r="F51" s="17"/>
      <c r="G51" s="16"/>
      <c r="H51" s="17"/>
      <c r="I51" s="16"/>
      <c r="J51" s="17"/>
      <c r="K51" s="16"/>
      <c r="L51" s="17"/>
      <c r="M51" s="16"/>
      <c r="N51" s="17"/>
      <c r="O51" s="16"/>
      <c r="P51"/>
    </row>
    <row r="52" spans="3:16" x14ac:dyDescent="0.3">
      <c r="C52" s="16"/>
      <c r="D52" s="17"/>
      <c r="E52" s="16"/>
      <c r="F52" s="17"/>
      <c r="G52" s="16"/>
      <c r="H52" s="17"/>
      <c r="I52" s="16"/>
      <c r="J52" s="17"/>
      <c r="K52" s="16"/>
      <c r="L52" s="17"/>
      <c r="M52" s="16"/>
      <c r="N52" s="17"/>
      <c r="O52" s="16"/>
      <c r="P52"/>
    </row>
    <row r="53" spans="3:16" x14ac:dyDescent="0.3">
      <c r="C53" s="16"/>
      <c r="D53" s="17"/>
      <c r="E53" s="16"/>
      <c r="F53" s="17"/>
      <c r="G53" s="16"/>
      <c r="H53" s="17"/>
      <c r="I53" s="16"/>
      <c r="J53" s="17"/>
      <c r="K53" s="16"/>
      <c r="L53" s="17"/>
      <c r="M53" s="16"/>
      <c r="N53" s="17"/>
      <c r="O53" s="16"/>
      <c r="P53"/>
    </row>
  </sheetData>
  <pageMargins left="0.7" right="0.7" top="0.75" bottom="0.75" header="0.3" footer="0.3"/>
  <pageSetup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CFE04E-10A0-496E-A58C-46BF72E48AF3}">
  <sheetPr codeName="Sheet8">
    <tabColor theme="2"/>
  </sheetPr>
  <dimension ref="A1:S53"/>
  <sheetViews>
    <sheetView zoomScale="106" workbookViewId="0">
      <pane xSplit="2" topLeftCell="C1" activePane="topRight" state="frozen"/>
      <selection pane="topRight" activeCell="B23" sqref="B23"/>
    </sheetView>
  </sheetViews>
  <sheetFormatPr defaultRowHeight="14.4" x14ac:dyDescent="0.3"/>
  <cols>
    <col min="1" max="1" width="3" bestFit="1" customWidth="1"/>
    <col min="2" max="2" width="38" style="10" bestFit="1" customWidth="1"/>
    <col min="3" max="3" width="9.88671875" style="11" customWidth="1"/>
    <col min="4" max="4" width="11.33203125" style="12" hidden="1" customWidth="1"/>
    <col min="5" max="5" width="11" style="11" customWidth="1"/>
    <col min="6" max="6" width="13.44140625" style="12" hidden="1" customWidth="1"/>
    <col min="7" max="7" width="10.109375" style="11" customWidth="1"/>
    <col min="8" max="8" width="11.33203125" style="12" hidden="1" customWidth="1"/>
    <col min="9" max="9" width="10.109375" style="11" customWidth="1"/>
    <col min="10" max="10" width="12.88671875" style="12" hidden="1" customWidth="1"/>
    <col min="11" max="11" width="9.6640625" style="11" customWidth="1"/>
    <col min="12" max="12" width="11.88671875" style="12" hidden="1" customWidth="1"/>
    <col min="13" max="13" width="10" style="11" customWidth="1"/>
    <col min="14" max="14" width="12.88671875" style="12" hidden="1" customWidth="1"/>
    <col min="15" max="15" width="10.109375" style="11" customWidth="1"/>
    <col min="16" max="16" width="12.6640625" style="12" hidden="1" customWidth="1"/>
    <col min="17" max="17" width="12" customWidth="1"/>
    <col min="18" max="18" width="13" customWidth="1"/>
    <col min="19" max="19" width="14.5546875" customWidth="1"/>
  </cols>
  <sheetData>
    <row r="1" spans="1:19" x14ac:dyDescent="0.3">
      <c r="B1"/>
      <c r="C1" s="7"/>
      <c r="D1" s="7"/>
      <c r="E1" s="7"/>
      <c r="F1" s="7"/>
      <c r="G1" s="7"/>
      <c r="H1" s="7"/>
      <c r="I1" s="7"/>
      <c r="J1" s="7"/>
      <c r="K1" s="7"/>
      <c r="L1" s="7"/>
      <c r="M1" s="7"/>
      <c r="N1" s="7"/>
      <c r="O1" s="7"/>
      <c r="P1" s="7"/>
    </row>
    <row r="2" spans="1:19" ht="15.6" x14ac:dyDescent="0.3">
      <c r="B2" s="41" t="s">
        <v>710</v>
      </c>
      <c r="C2" s="7"/>
      <c r="D2" s="7"/>
      <c r="E2" s="7"/>
      <c r="F2" s="7"/>
      <c r="G2" s="7"/>
      <c r="H2" s="7"/>
      <c r="I2" s="7"/>
      <c r="J2" s="7"/>
      <c r="K2" s="7"/>
      <c r="L2" s="7"/>
      <c r="M2" s="7"/>
      <c r="N2" s="7"/>
      <c r="O2" s="7"/>
      <c r="P2" s="7"/>
    </row>
    <row r="3" spans="1:19" ht="15" thickBot="1" x14ac:dyDescent="0.35">
      <c r="B3" s="39"/>
      <c r="C3" s="7"/>
      <c r="D3" s="7"/>
      <c r="E3" s="7"/>
      <c r="F3" s="7"/>
      <c r="G3" s="7"/>
      <c r="H3" s="7"/>
      <c r="I3" s="7"/>
      <c r="J3" s="7"/>
      <c r="K3" s="7"/>
      <c r="L3" s="7"/>
      <c r="M3" s="7"/>
      <c r="N3" s="7"/>
      <c r="O3" s="7"/>
      <c r="P3" s="7"/>
    </row>
    <row r="4" spans="1:19" s="22" customFormat="1" ht="45" customHeight="1" x14ac:dyDescent="0.3">
      <c r="A4" s="18" t="s">
        <v>0</v>
      </c>
      <c r="B4" s="19" t="s">
        <v>56</v>
      </c>
      <c r="C4" s="20" t="s">
        <v>695</v>
      </c>
      <c r="D4" s="20" t="s">
        <v>629</v>
      </c>
      <c r="E4" s="20" t="s">
        <v>575</v>
      </c>
      <c r="F4" s="20" t="s">
        <v>300</v>
      </c>
      <c r="G4" s="20" t="s">
        <v>576</v>
      </c>
      <c r="H4" s="20" t="s">
        <v>301</v>
      </c>
      <c r="I4" s="20" t="s">
        <v>577</v>
      </c>
      <c r="J4" s="20" t="s">
        <v>251</v>
      </c>
      <c r="K4" s="20" t="s">
        <v>598</v>
      </c>
      <c r="L4" s="20" t="s">
        <v>252</v>
      </c>
      <c r="M4" s="20" t="s">
        <v>578</v>
      </c>
      <c r="N4" s="20" t="s">
        <v>253</v>
      </c>
      <c r="O4" s="20" t="s">
        <v>579</v>
      </c>
      <c r="P4" s="20" t="s">
        <v>254</v>
      </c>
      <c r="Q4" s="20" t="s">
        <v>580</v>
      </c>
      <c r="R4" s="21" t="s">
        <v>63</v>
      </c>
      <c r="S4" s="22" t="s">
        <v>711</v>
      </c>
    </row>
    <row r="5" spans="1:19" x14ac:dyDescent="0.3">
      <c r="A5" s="23">
        <v>1</v>
      </c>
      <c r="B5" t="s">
        <v>65</v>
      </c>
      <c r="C5" s="16"/>
      <c r="D5" s="17" t="s">
        <v>568</v>
      </c>
      <c r="E5" s="16"/>
      <c r="F5" s="17" t="s">
        <v>568</v>
      </c>
      <c r="G5" s="16"/>
      <c r="H5" s="17" t="s">
        <v>568</v>
      </c>
      <c r="I5" s="16"/>
      <c r="J5" s="17" t="s">
        <v>568</v>
      </c>
      <c r="K5" s="16"/>
      <c r="L5" s="17" t="s">
        <v>568</v>
      </c>
      <c r="M5" s="16"/>
      <c r="N5" s="17" t="s">
        <v>64</v>
      </c>
      <c r="O5" s="16"/>
      <c r="P5" s="17" t="s">
        <v>568</v>
      </c>
      <c r="Q5" s="15"/>
      <c r="R5" t="s">
        <v>595</v>
      </c>
    </row>
    <row r="6" spans="1:19" x14ac:dyDescent="0.3">
      <c r="A6" s="23">
        <v>2</v>
      </c>
      <c r="B6" t="s">
        <v>302</v>
      </c>
      <c r="C6" s="16" t="b">
        <v>1</v>
      </c>
      <c r="D6" s="17" t="s">
        <v>568</v>
      </c>
      <c r="E6" s="16" t="b">
        <v>1</v>
      </c>
      <c r="F6" s="17" t="s">
        <v>568</v>
      </c>
      <c r="G6" s="16" t="b">
        <v>1</v>
      </c>
      <c r="H6" s="17" t="s">
        <v>568</v>
      </c>
      <c r="I6" s="16" t="b">
        <v>1</v>
      </c>
      <c r="J6" s="17" t="s">
        <v>80</v>
      </c>
      <c r="K6" s="32" t="b">
        <v>0</v>
      </c>
      <c r="L6" s="17" t="s">
        <v>568</v>
      </c>
      <c r="M6" s="32" t="b">
        <v>0</v>
      </c>
      <c r="N6" s="17" t="s">
        <v>568</v>
      </c>
      <c r="O6" s="32" t="b">
        <v>0</v>
      </c>
      <c r="P6" s="17" t="s">
        <v>568</v>
      </c>
      <c r="Q6" s="34" t="b">
        <v>0</v>
      </c>
      <c r="R6" t="s">
        <v>613</v>
      </c>
      <c r="S6" t="s">
        <v>303</v>
      </c>
    </row>
    <row r="7" spans="1:19" x14ac:dyDescent="0.3">
      <c r="A7" s="23">
        <v>3</v>
      </c>
      <c r="B7" t="s">
        <v>304</v>
      </c>
      <c r="C7" s="16">
        <v>3</v>
      </c>
      <c r="D7" s="17" t="s">
        <v>568</v>
      </c>
      <c r="E7" s="16">
        <v>3</v>
      </c>
      <c r="F7" s="17" t="s">
        <v>568</v>
      </c>
      <c r="G7" s="16">
        <v>3</v>
      </c>
      <c r="H7" s="17" t="s">
        <v>568</v>
      </c>
      <c r="I7" s="16">
        <v>3</v>
      </c>
      <c r="J7" s="17" t="s">
        <v>568</v>
      </c>
      <c r="K7" s="16">
        <v>3</v>
      </c>
      <c r="L7" s="17" t="s">
        <v>568</v>
      </c>
      <c r="M7" s="16">
        <v>3</v>
      </c>
      <c r="N7" s="17" t="s">
        <v>568</v>
      </c>
      <c r="O7" s="16">
        <v>3</v>
      </c>
      <c r="P7" s="17" t="s">
        <v>568</v>
      </c>
      <c r="Q7" s="15">
        <v>3</v>
      </c>
    </row>
    <row r="8" spans="1:19" x14ac:dyDescent="0.3">
      <c r="A8" s="23">
        <v>4</v>
      </c>
      <c r="B8" t="s">
        <v>66</v>
      </c>
      <c r="C8" s="16">
        <v>0</v>
      </c>
      <c r="D8" s="17" t="s">
        <v>568</v>
      </c>
      <c r="E8" s="16">
        <v>0</v>
      </c>
      <c r="F8" s="17" t="s">
        <v>568</v>
      </c>
      <c r="G8" s="16">
        <v>0</v>
      </c>
      <c r="H8" s="17" t="s">
        <v>568</v>
      </c>
      <c r="I8" s="16">
        <v>0</v>
      </c>
      <c r="J8" s="17" t="s">
        <v>568</v>
      </c>
      <c r="K8" s="16">
        <v>0</v>
      </c>
      <c r="L8" s="17" t="s">
        <v>568</v>
      </c>
      <c r="M8" s="16">
        <v>0</v>
      </c>
      <c r="N8" s="17" t="s">
        <v>568</v>
      </c>
      <c r="O8" s="16">
        <v>0</v>
      </c>
      <c r="P8" s="17" t="s">
        <v>568</v>
      </c>
      <c r="Q8" s="15">
        <v>0</v>
      </c>
      <c r="S8" t="s">
        <v>68</v>
      </c>
    </row>
    <row r="9" spans="1:19" x14ac:dyDescent="0.3">
      <c r="A9" s="23">
        <v>5</v>
      </c>
      <c r="B9" t="s">
        <v>305</v>
      </c>
      <c r="C9" s="16">
        <v>812.8</v>
      </c>
      <c r="D9" s="17" t="s">
        <v>568</v>
      </c>
      <c r="E9" s="16">
        <v>812.8</v>
      </c>
      <c r="F9" s="17" t="s">
        <v>568</v>
      </c>
      <c r="G9" s="16">
        <v>812.8</v>
      </c>
      <c r="H9" s="17" t="s">
        <v>568</v>
      </c>
      <c r="I9" s="16">
        <v>812.8</v>
      </c>
      <c r="J9" s="17" t="s">
        <v>568</v>
      </c>
      <c r="K9" s="16">
        <v>812.8</v>
      </c>
      <c r="L9" s="17" t="s">
        <v>568</v>
      </c>
      <c r="M9" s="16">
        <v>812.8</v>
      </c>
      <c r="N9" s="17" t="s">
        <v>568</v>
      </c>
      <c r="O9" s="16">
        <v>812.8</v>
      </c>
      <c r="P9" s="17" t="s">
        <v>568</v>
      </c>
      <c r="Q9" s="15">
        <v>812.8</v>
      </c>
      <c r="S9" t="s">
        <v>306</v>
      </c>
    </row>
    <row r="10" spans="1:19" x14ac:dyDescent="0.3">
      <c r="A10" s="23">
        <v>6</v>
      </c>
      <c r="B10" t="s">
        <v>69</v>
      </c>
      <c r="C10" s="16">
        <v>10</v>
      </c>
      <c r="D10" s="17" t="s">
        <v>568</v>
      </c>
      <c r="E10" s="16">
        <v>10</v>
      </c>
      <c r="F10" s="17" t="s">
        <v>568</v>
      </c>
      <c r="G10" s="16">
        <v>10</v>
      </c>
      <c r="H10" s="17" t="s">
        <v>568</v>
      </c>
      <c r="I10" s="16">
        <v>10</v>
      </c>
      <c r="J10" s="17" t="s">
        <v>568</v>
      </c>
      <c r="K10" s="16">
        <v>10</v>
      </c>
      <c r="L10" s="17" t="s">
        <v>568</v>
      </c>
      <c r="M10" s="16">
        <v>10</v>
      </c>
      <c r="N10" s="17" t="s">
        <v>71</v>
      </c>
      <c r="O10" s="16">
        <v>5</v>
      </c>
      <c r="P10" s="17" t="s">
        <v>568</v>
      </c>
      <c r="Q10" s="15">
        <v>5</v>
      </c>
      <c r="S10" t="s">
        <v>70</v>
      </c>
    </row>
    <row r="11" spans="1:19" x14ac:dyDescent="0.3">
      <c r="A11" s="23">
        <v>7</v>
      </c>
      <c r="B11" t="s">
        <v>307</v>
      </c>
      <c r="C11" s="16">
        <v>141.30000000000001</v>
      </c>
      <c r="D11" s="17" t="s">
        <v>568</v>
      </c>
      <c r="E11" s="16">
        <v>141.30000000000001</v>
      </c>
      <c r="F11" s="17" t="s">
        <v>568</v>
      </c>
      <c r="G11" s="16">
        <v>141.30000000000001</v>
      </c>
      <c r="H11" s="17" t="s">
        <v>568</v>
      </c>
      <c r="I11" s="16">
        <v>141.30000000000001</v>
      </c>
      <c r="J11" s="17" t="s">
        <v>568</v>
      </c>
      <c r="K11" s="16">
        <v>141.30000000000001</v>
      </c>
      <c r="L11" s="17" t="s">
        <v>568</v>
      </c>
      <c r="M11" s="16">
        <v>141.30000000000001</v>
      </c>
      <c r="N11" s="17" t="s">
        <v>568</v>
      </c>
      <c r="O11" s="16">
        <v>141.30000000000001</v>
      </c>
      <c r="P11" s="17" t="s">
        <v>568</v>
      </c>
      <c r="Q11" s="15">
        <v>141.30000000000001</v>
      </c>
    </row>
    <row r="12" spans="1:19" x14ac:dyDescent="0.3">
      <c r="A12" s="23">
        <v>8</v>
      </c>
      <c r="B12" t="s">
        <v>308</v>
      </c>
      <c r="C12" s="16">
        <v>10</v>
      </c>
      <c r="D12" s="17" t="s">
        <v>568</v>
      </c>
      <c r="E12" s="16">
        <v>10</v>
      </c>
      <c r="F12" s="17" t="s">
        <v>568</v>
      </c>
      <c r="G12" s="16">
        <v>10</v>
      </c>
      <c r="H12" s="17" t="s">
        <v>568</v>
      </c>
      <c r="I12" s="16">
        <v>10</v>
      </c>
      <c r="J12" s="17" t="s">
        <v>568</v>
      </c>
      <c r="K12" s="16">
        <v>10</v>
      </c>
      <c r="L12" s="17" t="s">
        <v>568</v>
      </c>
      <c r="M12" s="16">
        <v>10</v>
      </c>
      <c r="N12" s="17" t="s">
        <v>568</v>
      </c>
      <c r="O12" s="16">
        <v>10</v>
      </c>
      <c r="P12" s="17" t="s">
        <v>568</v>
      </c>
      <c r="Q12" s="15">
        <v>10</v>
      </c>
    </row>
    <row r="13" spans="1:19" x14ac:dyDescent="0.3">
      <c r="A13" s="23">
        <v>9</v>
      </c>
      <c r="B13" t="s">
        <v>309</v>
      </c>
      <c r="C13" s="16">
        <v>30.4</v>
      </c>
      <c r="D13" s="17" t="s">
        <v>568</v>
      </c>
      <c r="E13" s="16">
        <v>30.4</v>
      </c>
      <c r="F13" s="17" t="s">
        <v>568</v>
      </c>
      <c r="G13" s="16">
        <v>30.4</v>
      </c>
      <c r="H13" s="17" t="s">
        <v>568</v>
      </c>
      <c r="I13" s="16">
        <v>30.4</v>
      </c>
      <c r="J13" s="17" t="s">
        <v>568</v>
      </c>
      <c r="K13" s="16">
        <v>30.4</v>
      </c>
      <c r="L13" s="17" t="s">
        <v>568</v>
      </c>
      <c r="M13" s="16">
        <v>30.4</v>
      </c>
      <c r="N13" s="17" t="s">
        <v>568</v>
      </c>
      <c r="O13" s="16">
        <v>30.4</v>
      </c>
      <c r="P13" s="17" t="s">
        <v>568</v>
      </c>
      <c r="Q13" s="15">
        <v>30.4</v>
      </c>
    </row>
    <row r="14" spans="1:19" x14ac:dyDescent="0.3">
      <c r="A14" s="23">
        <v>10</v>
      </c>
      <c r="B14" t="s">
        <v>310</v>
      </c>
      <c r="C14" s="16">
        <v>0.15</v>
      </c>
      <c r="D14" s="17" t="s">
        <v>568</v>
      </c>
      <c r="E14" s="16">
        <v>0.15</v>
      </c>
      <c r="F14" s="17" t="s">
        <v>568</v>
      </c>
      <c r="G14" s="16">
        <v>0.15</v>
      </c>
      <c r="H14" s="17" t="s">
        <v>568</v>
      </c>
      <c r="I14" s="16">
        <v>0.15</v>
      </c>
      <c r="J14" s="17" t="s">
        <v>568</v>
      </c>
      <c r="K14" s="16">
        <v>0.15</v>
      </c>
      <c r="L14" s="17" t="s">
        <v>80</v>
      </c>
      <c r="M14" s="16">
        <v>0.5</v>
      </c>
      <c r="N14" s="17" t="s">
        <v>568</v>
      </c>
      <c r="O14" s="16">
        <v>0.5</v>
      </c>
      <c r="P14" s="17" t="s">
        <v>568</v>
      </c>
      <c r="Q14" s="15">
        <v>0.5</v>
      </c>
      <c r="S14" t="s">
        <v>311</v>
      </c>
    </row>
    <row r="15" spans="1:19" x14ac:dyDescent="0.3">
      <c r="A15" s="23">
        <v>11</v>
      </c>
      <c r="B15" t="s">
        <v>312</v>
      </c>
      <c r="C15" s="16">
        <v>0.8</v>
      </c>
      <c r="D15" s="17" t="s">
        <v>568</v>
      </c>
      <c r="E15" s="16">
        <v>0.8</v>
      </c>
      <c r="F15" s="17" t="s">
        <v>568</v>
      </c>
      <c r="G15" s="16">
        <v>0.8</v>
      </c>
      <c r="H15" s="17" t="s">
        <v>568</v>
      </c>
      <c r="I15" s="16">
        <v>0.8</v>
      </c>
      <c r="J15" s="17" t="s">
        <v>568</v>
      </c>
      <c r="K15" s="16">
        <v>0.8</v>
      </c>
      <c r="L15" s="17" t="s">
        <v>568</v>
      </c>
      <c r="M15" s="16">
        <v>0.8</v>
      </c>
      <c r="N15" s="17" t="s">
        <v>568</v>
      </c>
      <c r="O15" s="16">
        <v>0.8</v>
      </c>
      <c r="P15" s="17" t="s">
        <v>568</v>
      </c>
      <c r="Q15" s="15">
        <v>0.8</v>
      </c>
    </row>
    <row r="16" spans="1:19" x14ac:dyDescent="0.3">
      <c r="A16" s="23">
        <v>12</v>
      </c>
      <c r="B16" t="s">
        <v>313</v>
      </c>
      <c r="C16" s="16">
        <v>14</v>
      </c>
      <c r="D16" s="17" t="s">
        <v>568</v>
      </c>
      <c r="E16" s="16">
        <v>14</v>
      </c>
      <c r="F16" s="17" t="s">
        <v>568</v>
      </c>
      <c r="G16" s="16">
        <v>14</v>
      </c>
      <c r="H16" s="17" t="s">
        <v>568</v>
      </c>
      <c r="I16" s="16">
        <v>14</v>
      </c>
      <c r="J16" s="17" t="s">
        <v>568</v>
      </c>
      <c r="K16" s="16">
        <v>14</v>
      </c>
      <c r="L16" s="17" t="s">
        <v>568</v>
      </c>
      <c r="M16" s="16">
        <v>14</v>
      </c>
      <c r="N16" s="17" t="s">
        <v>568</v>
      </c>
      <c r="O16" s="16">
        <v>14</v>
      </c>
      <c r="P16" s="17" t="s">
        <v>568</v>
      </c>
      <c r="Q16" s="15">
        <v>14</v>
      </c>
    </row>
    <row r="17" spans="1:17" x14ac:dyDescent="0.3">
      <c r="A17" s="23">
        <v>13</v>
      </c>
      <c r="B17" t="s">
        <v>77</v>
      </c>
      <c r="C17" s="16">
        <v>0.254</v>
      </c>
      <c r="D17" s="17" t="s">
        <v>568</v>
      </c>
      <c r="E17" s="16">
        <v>0.254</v>
      </c>
      <c r="F17" s="17" t="s">
        <v>568</v>
      </c>
      <c r="G17" s="16">
        <v>0.254</v>
      </c>
      <c r="H17" s="17" t="s">
        <v>568</v>
      </c>
      <c r="I17" s="16">
        <v>0.254</v>
      </c>
      <c r="J17" s="17" t="s">
        <v>568</v>
      </c>
      <c r="K17" s="16">
        <v>0.254</v>
      </c>
      <c r="L17" s="17" t="s">
        <v>568</v>
      </c>
      <c r="M17" s="16">
        <v>0.254</v>
      </c>
      <c r="N17" s="17" t="s">
        <v>568</v>
      </c>
      <c r="O17" s="16">
        <v>0.254</v>
      </c>
      <c r="P17" s="17" t="s">
        <v>568</v>
      </c>
      <c r="Q17" s="15">
        <v>0.254</v>
      </c>
    </row>
    <row r="18" spans="1:17" x14ac:dyDescent="0.3">
      <c r="A18" s="23">
        <v>14</v>
      </c>
      <c r="B18" t="s">
        <v>83</v>
      </c>
      <c r="C18" s="16">
        <v>1.6</v>
      </c>
      <c r="D18" s="17" t="s">
        <v>568</v>
      </c>
      <c r="E18" s="16">
        <v>1.6</v>
      </c>
      <c r="F18" s="17" t="s">
        <v>568</v>
      </c>
      <c r="G18" s="16">
        <v>1.6</v>
      </c>
      <c r="H18" s="17" t="s">
        <v>568</v>
      </c>
      <c r="I18" s="16">
        <v>1.6</v>
      </c>
      <c r="J18" s="17" t="s">
        <v>568</v>
      </c>
      <c r="K18" s="16">
        <v>1.6</v>
      </c>
      <c r="L18" s="17" t="s">
        <v>568</v>
      </c>
      <c r="M18" s="16">
        <v>1.6</v>
      </c>
      <c r="N18" s="17" t="s">
        <v>568</v>
      </c>
      <c r="O18" s="16">
        <v>1.6</v>
      </c>
      <c r="P18" s="17" t="s">
        <v>568</v>
      </c>
      <c r="Q18" s="15">
        <v>1.6</v>
      </c>
    </row>
    <row r="19" spans="1:17" x14ac:dyDescent="0.3">
      <c r="A19" s="23">
        <v>15</v>
      </c>
      <c r="B19" t="s">
        <v>245</v>
      </c>
      <c r="C19" s="16" t="b">
        <v>0</v>
      </c>
      <c r="D19" s="17" t="s">
        <v>568</v>
      </c>
      <c r="E19" s="16" t="b">
        <v>0</v>
      </c>
      <c r="F19" s="17" t="s">
        <v>568</v>
      </c>
      <c r="G19" s="16" t="b">
        <v>0</v>
      </c>
      <c r="H19" s="17" t="s">
        <v>568</v>
      </c>
      <c r="I19" s="16" t="b">
        <v>0</v>
      </c>
      <c r="J19" s="17" t="s">
        <v>568</v>
      </c>
      <c r="K19" s="16" t="b">
        <v>0</v>
      </c>
      <c r="L19" s="17" t="s">
        <v>568</v>
      </c>
      <c r="M19" s="16" t="b">
        <v>0</v>
      </c>
      <c r="N19" s="17" t="s">
        <v>568</v>
      </c>
      <c r="O19" s="16" t="b">
        <v>0</v>
      </c>
      <c r="P19" s="17" t="s">
        <v>568</v>
      </c>
      <c r="Q19" s="15" t="b">
        <v>0</v>
      </c>
    </row>
    <row r="20" spans="1:17" x14ac:dyDescent="0.3">
      <c r="A20" s="23">
        <v>16</v>
      </c>
      <c r="B20" t="s">
        <v>314</v>
      </c>
      <c r="C20" s="16">
        <v>25.4</v>
      </c>
      <c r="D20" s="17" t="s">
        <v>568</v>
      </c>
      <c r="E20" s="16">
        <v>25.4</v>
      </c>
      <c r="F20" s="17" t="s">
        <v>568</v>
      </c>
      <c r="G20" s="16">
        <v>25.4</v>
      </c>
      <c r="H20" s="17" t="s">
        <v>568</v>
      </c>
      <c r="I20" s="16">
        <v>25.4</v>
      </c>
      <c r="J20" s="17" t="s">
        <v>568</v>
      </c>
      <c r="K20" s="16">
        <v>25.4</v>
      </c>
      <c r="L20" s="17" t="s">
        <v>568</v>
      </c>
      <c r="M20" s="16">
        <v>25.4</v>
      </c>
      <c r="N20" s="17" t="s">
        <v>568</v>
      </c>
      <c r="O20" s="16">
        <v>25.4</v>
      </c>
      <c r="P20" s="17" t="s">
        <v>568</v>
      </c>
      <c r="Q20" s="15">
        <v>25.4</v>
      </c>
    </row>
    <row r="21" spans="1:17" s="25" customFormat="1" ht="15" thickBot="1" x14ac:dyDescent="0.35">
      <c r="A21" s="24">
        <v>17</v>
      </c>
      <c r="B21" s="25" t="s">
        <v>85</v>
      </c>
      <c r="C21" s="27">
        <v>7</v>
      </c>
      <c r="D21" s="28" t="s">
        <v>568</v>
      </c>
      <c r="E21" s="27">
        <v>7</v>
      </c>
      <c r="F21" s="28" t="s">
        <v>568</v>
      </c>
      <c r="G21" s="27">
        <v>7</v>
      </c>
      <c r="H21" s="28" t="s">
        <v>568</v>
      </c>
      <c r="I21" s="27">
        <v>7</v>
      </c>
      <c r="J21" s="28" t="s">
        <v>568</v>
      </c>
      <c r="K21" s="27">
        <v>7</v>
      </c>
      <c r="L21" s="28" t="s">
        <v>568</v>
      </c>
      <c r="M21" s="27">
        <v>7</v>
      </c>
      <c r="N21" s="28" t="s">
        <v>568</v>
      </c>
      <c r="O21" s="27">
        <v>7</v>
      </c>
      <c r="P21" s="28" t="s">
        <v>568</v>
      </c>
      <c r="Q21" s="29">
        <v>7</v>
      </c>
    </row>
    <row r="22" spans="1:17" x14ac:dyDescent="0.3">
      <c r="B22"/>
      <c r="C22" s="16"/>
      <c r="D22" s="17"/>
      <c r="E22" s="16"/>
      <c r="F22" s="17"/>
      <c r="G22" s="16"/>
      <c r="H22" s="17"/>
      <c r="I22" s="16"/>
      <c r="J22" s="17"/>
      <c r="K22" s="16"/>
      <c r="L22" s="17"/>
      <c r="M22" s="16"/>
      <c r="N22" s="17"/>
      <c r="O22" s="15"/>
      <c r="P22"/>
    </row>
    <row r="23" spans="1:17" x14ac:dyDescent="0.3">
      <c r="B23" t="s">
        <v>625</v>
      </c>
      <c r="C23" s="16"/>
      <c r="D23" s="17"/>
      <c r="E23" s="16"/>
      <c r="F23" s="17"/>
      <c r="G23" s="16"/>
      <c r="H23" s="17"/>
      <c r="I23" s="16"/>
      <c r="J23" s="17"/>
      <c r="K23" s="16"/>
      <c r="L23" s="17"/>
      <c r="M23" s="16"/>
      <c r="N23" s="17"/>
      <c r="O23" s="15"/>
      <c r="P23"/>
    </row>
    <row r="24" spans="1:17" x14ac:dyDescent="0.3">
      <c r="B24"/>
      <c r="C24" s="16"/>
      <c r="D24" s="17"/>
      <c r="E24" s="16"/>
      <c r="F24" s="17"/>
      <c r="G24" s="16"/>
      <c r="H24" s="17"/>
      <c r="I24" s="16"/>
      <c r="J24" s="17"/>
      <c r="K24" s="16"/>
      <c r="L24" s="17"/>
      <c r="M24" s="16"/>
      <c r="N24" s="17"/>
      <c r="O24" s="15"/>
      <c r="P24"/>
    </row>
    <row r="25" spans="1:17" x14ac:dyDescent="0.3">
      <c r="B25"/>
      <c r="C25" s="16"/>
      <c r="D25" s="17"/>
      <c r="E25" s="16"/>
      <c r="F25" s="17"/>
      <c r="G25" s="16"/>
      <c r="H25" s="17"/>
      <c r="I25" s="16"/>
      <c r="J25" s="17"/>
      <c r="K25" s="16"/>
      <c r="L25" s="17"/>
      <c r="M25" s="16"/>
      <c r="N25" s="17"/>
      <c r="O25" s="15"/>
      <c r="P25"/>
    </row>
    <row r="26" spans="1:17" x14ac:dyDescent="0.3">
      <c r="B26"/>
      <c r="C26" s="16"/>
      <c r="D26" s="17"/>
      <c r="E26" s="16"/>
      <c r="F26" s="17"/>
      <c r="G26" s="16"/>
      <c r="H26" s="17"/>
      <c r="I26" s="16"/>
      <c r="J26" s="17"/>
      <c r="K26" s="16"/>
      <c r="L26" s="17"/>
      <c r="M26" s="16"/>
      <c r="N26" s="17"/>
      <c r="O26" s="15"/>
      <c r="P26"/>
    </row>
    <row r="27" spans="1:17" x14ac:dyDescent="0.3">
      <c r="B27"/>
      <c r="C27" s="16"/>
      <c r="D27" s="17"/>
      <c r="E27" s="16"/>
      <c r="F27" s="17"/>
      <c r="G27" s="16"/>
      <c r="H27" s="17"/>
      <c r="I27" s="16"/>
      <c r="J27" s="17"/>
      <c r="K27" s="16"/>
      <c r="L27" s="17"/>
      <c r="M27" s="16"/>
      <c r="N27" s="17"/>
      <c r="O27" s="15"/>
      <c r="P27"/>
    </row>
    <row r="28" spans="1:17" x14ac:dyDescent="0.3">
      <c r="B28"/>
      <c r="C28" s="16"/>
      <c r="D28" s="17"/>
      <c r="E28" s="16"/>
      <c r="F28" s="17"/>
      <c r="G28" s="16"/>
      <c r="H28" s="17"/>
      <c r="I28" s="16"/>
      <c r="J28" s="17"/>
      <c r="K28" s="16"/>
      <c r="L28" s="17"/>
      <c r="M28" s="16"/>
      <c r="N28" s="17"/>
      <c r="O28" s="15"/>
      <c r="P28"/>
    </row>
    <row r="29" spans="1:17" x14ac:dyDescent="0.3">
      <c r="B29"/>
      <c r="C29" s="16"/>
      <c r="D29" s="17"/>
      <c r="E29" s="16"/>
      <c r="F29" s="17"/>
      <c r="G29" s="16"/>
      <c r="H29" s="17"/>
      <c r="I29" s="16"/>
      <c r="J29" s="17"/>
      <c r="K29" s="16"/>
      <c r="L29" s="17"/>
      <c r="M29" s="16"/>
      <c r="N29" s="17"/>
      <c r="O29" s="15"/>
      <c r="P29"/>
    </row>
    <row r="30" spans="1:17" x14ac:dyDescent="0.3">
      <c r="B30"/>
      <c r="C30" s="16"/>
      <c r="D30" s="17"/>
      <c r="E30" s="16"/>
      <c r="F30" s="17"/>
      <c r="G30" s="16"/>
      <c r="H30" s="17"/>
      <c r="I30" s="16"/>
      <c r="J30" s="17"/>
      <c r="K30" s="16"/>
      <c r="L30" s="17"/>
      <c r="M30" s="16"/>
      <c r="N30" s="17"/>
      <c r="O30" s="15"/>
      <c r="P30"/>
    </row>
    <row r="31" spans="1:17" x14ac:dyDescent="0.3">
      <c r="B31"/>
      <c r="C31" s="16"/>
      <c r="D31" s="17"/>
      <c r="E31" s="16"/>
      <c r="F31" s="17"/>
      <c r="G31" s="16"/>
      <c r="H31" s="17"/>
      <c r="I31" s="16"/>
      <c r="J31" s="17"/>
      <c r="K31" s="16"/>
      <c r="L31" s="17"/>
      <c r="M31" s="16"/>
      <c r="N31" s="17"/>
      <c r="O31" s="15"/>
      <c r="P31"/>
    </row>
    <row r="32" spans="1:17" x14ac:dyDescent="0.3">
      <c r="B32"/>
      <c r="C32" s="16"/>
      <c r="D32" s="17"/>
      <c r="E32" s="16"/>
      <c r="F32" s="17"/>
      <c r="G32" s="16"/>
      <c r="H32" s="17"/>
      <c r="I32" s="16"/>
      <c r="J32" s="17"/>
      <c r="K32" s="16"/>
      <c r="L32" s="17"/>
      <c r="M32" s="16"/>
      <c r="N32" s="17"/>
      <c r="O32" s="15"/>
      <c r="P32"/>
    </row>
    <row r="33" spans="2:16" x14ac:dyDescent="0.3">
      <c r="B33"/>
      <c r="C33" s="16"/>
      <c r="D33" s="17"/>
      <c r="E33" s="16"/>
      <c r="F33" s="17"/>
      <c r="G33" s="16"/>
      <c r="H33" s="17"/>
      <c r="I33" s="16"/>
      <c r="J33" s="17"/>
      <c r="K33" s="16"/>
      <c r="L33" s="17"/>
      <c r="M33" s="16"/>
      <c r="N33" s="17"/>
      <c r="O33" s="15"/>
      <c r="P33"/>
    </row>
    <row r="34" spans="2:16" x14ac:dyDescent="0.3">
      <c r="B34"/>
      <c r="C34" s="16"/>
      <c r="D34" s="17"/>
      <c r="E34" s="16"/>
      <c r="F34" s="17"/>
      <c r="G34" s="16"/>
      <c r="H34" s="17"/>
      <c r="I34" s="16"/>
      <c r="J34" s="17"/>
      <c r="K34" s="16"/>
      <c r="L34" s="17"/>
      <c r="M34" s="16"/>
      <c r="N34" s="17"/>
      <c r="O34" s="15"/>
      <c r="P34"/>
    </row>
    <row r="35" spans="2:16" x14ac:dyDescent="0.3">
      <c r="B35"/>
      <c r="C35" s="16"/>
      <c r="D35" s="17"/>
      <c r="E35" s="16"/>
      <c r="F35" s="17"/>
      <c r="G35" s="16"/>
      <c r="H35" s="17"/>
      <c r="I35" s="16"/>
      <c r="J35" s="17"/>
      <c r="K35" s="16"/>
      <c r="L35" s="17"/>
      <c r="M35" s="16"/>
      <c r="N35" s="17"/>
      <c r="O35" s="15"/>
      <c r="P35"/>
    </row>
    <row r="36" spans="2:16" x14ac:dyDescent="0.3">
      <c r="B36"/>
      <c r="C36" s="16"/>
      <c r="D36" s="17"/>
      <c r="E36" s="16"/>
      <c r="F36" s="17"/>
      <c r="G36" s="16"/>
      <c r="H36" s="17"/>
      <c r="I36" s="16"/>
      <c r="J36" s="17"/>
      <c r="K36" s="16"/>
      <c r="L36" s="17"/>
      <c r="M36" s="16"/>
      <c r="N36" s="17"/>
      <c r="O36" s="15"/>
      <c r="P36"/>
    </row>
    <row r="37" spans="2:16" x14ac:dyDescent="0.3">
      <c r="B37"/>
      <c r="C37" s="16"/>
      <c r="D37" s="17"/>
      <c r="E37" s="16"/>
      <c r="F37" s="17"/>
      <c r="G37" s="16"/>
      <c r="H37" s="17"/>
      <c r="I37" s="16"/>
      <c r="J37" s="17"/>
      <c r="K37" s="16"/>
      <c r="L37" s="17"/>
      <c r="M37" s="16"/>
      <c r="N37" s="17"/>
      <c r="O37" s="15"/>
      <c r="P37"/>
    </row>
    <row r="38" spans="2:16" x14ac:dyDescent="0.3">
      <c r="B38"/>
      <c r="C38" s="16"/>
      <c r="D38" s="17"/>
      <c r="E38" s="16"/>
      <c r="F38" s="17"/>
      <c r="G38" s="16"/>
      <c r="H38" s="17"/>
      <c r="I38" s="16"/>
      <c r="J38" s="17"/>
      <c r="K38" s="16"/>
      <c r="L38" s="17"/>
      <c r="M38" s="16"/>
      <c r="N38" s="17"/>
      <c r="O38" s="15"/>
      <c r="P38"/>
    </row>
    <row r="39" spans="2:16" x14ac:dyDescent="0.3">
      <c r="B39"/>
      <c r="C39" s="16"/>
      <c r="D39" s="17"/>
      <c r="E39" s="16"/>
      <c r="F39" s="17"/>
      <c r="G39" s="16"/>
      <c r="H39" s="17"/>
      <c r="I39" s="16"/>
      <c r="J39" s="17"/>
      <c r="K39" s="16"/>
      <c r="L39" s="17"/>
      <c r="M39" s="16"/>
      <c r="N39" s="17"/>
      <c r="O39" s="15"/>
      <c r="P39"/>
    </row>
    <row r="40" spans="2:16" x14ac:dyDescent="0.3">
      <c r="B40"/>
      <c r="C40" s="16"/>
      <c r="D40" s="17"/>
      <c r="E40" s="16"/>
      <c r="F40" s="17"/>
      <c r="G40" s="16"/>
      <c r="H40" s="17"/>
      <c r="I40" s="16"/>
      <c r="J40" s="17"/>
      <c r="K40" s="16"/>
      <c r="L40" s="17"/>
      <c r="M40" s="16"/>
      <c r="N40" s="17"/>
      <c r="O40" s="15"/>
      <c r="P40"/>
    </row>
    <row r="41" spans="2:16" x14ac:dyDescent="0.3">
      <c r="B41"/>
      <c r="C41" s="16"/>
      <c r="D41" s="17"/>
      <c r="E41" s="16"/>
      <c r="F41" s="17"/>
      <c r="G41" s="16"/>
      <c r="H41" s="17"/>
      <c r="I41" s="16"/>
      <c r="J41" s="17"/>
      <c r="K41" s="16"/>
      <c r="L41" s="17"/>
      <c r="M41" s="16"/>
      <c r="N41" s="17"/>
      <c r="O41" s="15"/>
      <c r="P41"/>
    </row>
    <row r="42" spans="2:16" x14ac:dyDescent="0.3">
      <c r="B42"/>
      <c r="C42" s="16"/>
      <c r="D42" s="17"/>
      <c r="E42" s="16"/>
      <c r="F42" s="17"/>
      <c r="G42" s="16"/>
      <c r="H42" s="17"/>
      <c r="I42" s="16"/>
      <c r="J42" s="17"/>
      <c r="K42" s="16"/>
      <c r="L42" s="17"/>
      <c r="M42" s="16"/>
      <c r="N42" s="17"/>
      <c r="O42" s="15"/>
      <c r="P42"/>
    </row>
    <row r="43" spans="2:16" x14ac:dyDescent="0.3">
      <c r="B43"/>
      <c r="C43" s="16"/>
      <c r="D43" s="17"/>
      <c r="E43" s="16"/>
      <c r="F43" s="17"/>
      <c r="G43" s="16"/>
      <c r="H43" s="17"/>
      <c r="I43" s="16"/>
      <c r="J43" s="17"/>
      <c r="K43" s="16"/>
      <c r="L43" s="17"/>
      <c r="M43" s="16"/>
      <c r="N43" s="17"/>
      <c r="O43" s="15"/>
      <c r="P43"/>
    </row>
    <row r="44" spans="2:16" x14ac:dyDescent="0.3">
      <c r="B44"/>
      <c r="C44" s="16"/>
      <c r="D44" s="17"/>
      <c r="E44" s="16"/>
      <c r="F44" s="17"/>
      <c r="G44" s="16"/>
      <c r="H44" s="17"/>
      <c r="I44" s="16"/>
      <c r="J44" s="17"/>
      <c r="K44" s="16"/>
      <c r="L44" s="17"/>
      <c r="M44" s="16"/>
      <c r="N44" s="17"/>
      <c r="O44" s="15"/>
      <c r="P44"/>
    </row>
    <row r="45" spans="2:16" x14ac:dyDescent="0.3">
      <c r="B45"/>
      <c r="C45" s="16"/>
      <c r="D45" s="17"/>
      <c r="E45" s="16"/>
      <c r="F45" s="17"/>
      <c r="G45" s="16"/>
      <c r="H45" s="17"/>
      <c r="I45" s="16"/>
      <c r="J45" s="17"/>
      <c r="K45" s="16"/>
      <c r="L45" s="17"/>
      <c r="M45" s="16"/>
      <c r="N45" s="17"/>
      <c r="O45" s="15"/>
      <c r="P45"/>
    </row>
    <row r="46" spans="2:16" x14ac:dyDescent="0.3">
      <c r="B46"/>
      <c r="C46" s="16"/>
      <c r="D46" s="17"/>
      <c r="E46" s="16"/>
      <c r="F46" s="17"/>
      <c r="G46" s="16"/>
      <c r="H46" s="17"/>
      <c r="I46" s="16"/>
      <c r="J46" s="17"/>
      <c r="K46" s="16"/>
      <c r="L46" s="17"/>
      <c r="M46" s="16"/>
      <c r="N46" s="17"/>
      <c r="O46" s="15"/>
      <c r="P46"/>
    </row>
    <row r="47" spans="2:16" x14ac:dyDescent="0.3">
      <c r="B47"/>
      <c r="C47" s="16"/>
      <c r="D47" s="17"/>
      <c r="E47" s="16"/>
      <c r="F47" s="17"/>
      <c r="G47" s="16"/>
      <c r="H47" s="17"/>
      <c r="I47" s="16"/>
      <c r="J47" s="17"/>
      <c r="K47" s="16"/>
      <c r="L47" s="17"/>
      <c r="M47" s="16"/>
      <c r="N47" s="17"/>
      <c r="O47" s="15"/>
      <c r="P47"/>
    </row>
    <row r="48" spans="2:16" x14ac:dyDescent="0.3">
      <c r="B48"/>
      <c r="C48" s="16"/>
      <c r="D48" s="17"/>
      <c r="E48" s="16"/>
      <c r="F48" s="17"/>
      <c r="G48" s="16"/>
      <c r="H48" s="17"/>
      <c r="I48" s="16"/>
      <c r="J48" s="17"/>
      <c r="K48" s="16"/>
      <c r="L48" s="17"/>
      <c r="M48" s="16"/>
      <c r="N48" s="17"/>
      <c r="O48" s="15"/>
      <c r="P48"/>
    </row>
    <row r="49" spans="2:16" x14ac:dyDescent="0.3">
      <c r="B49"/>
      <c r="C49" s="16"/>
      <c r="D49" s="17"/>
      <c r="E49" s="16"/>
      <c r="F49" s="17"/>
      <c r="G49" s="16"/>
      <c r="H49" s="17"/>
      <c r="I49" s="16"/>
      <c r="J49" s="17"/>
      <c r="K49" s="16"/>
      <c r="L49" s="17"/>
      <c r="M49" s="16"/>
      <c r="N49" s="17"/>
      <c r="O49" s="15"/>
      <c r="P49"/>
    </row>
    <row r="50" spans="2:16" x14ac:dyDescent="0.3">
      <c r="B50"/>
      <c r="C50" s="16"/>
      <c r="D50" s="17"/>
      <c r="E50" s="16"/>
      <c r="F50" s="17"/>
      <c r="G50" s="16"/>
      <c r="H50" s="17"/>
      <c r="I50" s="16"/>
      <c r="J50" s="17"/>
      <c r="K50" s="16"/>
      <c r="L50" s="17"/>
      <c r="M50" s="16"/>
      <c r="N50" s="17"/>
      <c r="O50" s="15"/>
      <c r="P50"/>
    </row>
    <row r="51" spans="2:16" x14ac:dyDescent="0.3">
      <c r="B51"/>
      <c r="C51" s="16"/>
      <c r="D51" s="17"/>
      <c r="E51" s="16"/>
      <c r="F51" s="17"/>
      <c r="G51" s="16"/>
      <c r="H51" s="17"/>
      <c r="I51" s="16"/>
      <c r="J51" s="17"/>
      <c r="K51" s="16"/>
      <c r="L51" s="17"/>
      <c r="M51" s="16"/>
      <c r="N51" s="17"/>
      <c r="O51" s="15"/>
      <c r="P51"/>
    </row>
    <row r="52" spans="2:16" x14ac:dyDescent="0.3">
      <c r="B52"/>
      <c r="C52" s="16"/>
      <c r="D52" s="17"/>
      <c r="E52" s="16"/>
      <c r="F52" s="17"/>
      <c r="G52" s="16"/>
      <c r="H52" s="17"/>
      <c r="I52" s="16"/>
      <c r="J52" s="17"/>
      <c r="K52" s="16"/>
      <c r="L52" s="17"/>
      <c r="M52" s="16"/>
      <c r="N52" s="17"/>
      <c r="O52" s="15"/>
      <c r="P52"/>
    </row>
    <row r="53" spans="2:16" x14ac:dyDescent="0.3">
      <c r="B53"/>
      <c r="C53" s="16"/>
      <c r="D53" s="17"/>
      <c r="E53" s="16"/>
      <c r="F53" s="17"/>
      <c r="G53" s="16"/>
      <c r="H53" s="17"/>
      <c r="I53" s="16"/>
      <c r="J53" s="17"/>
      <c r="K53" s="16"/>
      <c r="L53" s="17"/>
      <c r="M53" s="16"/>
      <c r="N53" s="17"/>
      <c r="O53" s="15"/>
      <c r="P53"/>
    </row>
  </sheetData>
  <pageMargins left="0.7" right="0.7" top="0.75" bottom="0.75" header="0.3" footer="0.3"/>
  <pageSetup orientation="portrait"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DF589A-3F99-4E61-9FD2-4C15BD438FF9}">
  <sheetPr codeName="Sheet9">
    <tabColor theme="2"/>
  </sheetPr>
  <dimension ref="A1:DD50"/>
  <sheetViews>
    <sheetView workbookViewId="0">
      <pane xSplit="2" topLeftCell="C1" activePane="topRight" state="frozen"/>
      <selection pane="topRight" activeCell="E1" sqref="E1"/>
    </sheetView>
  </sheetViews>
  <sheetFormatPr defaultRowHeight="14.4" x14ac:dyDescent="0.3"/>
  <cols>
    <col min="1" max="1" width="3" bestFit="1" customWidth="1"/>
    <col min="2" max="2" width="38" bestFit="1" customWidth="1"/>
    <col min="3" max="3" width="6" style="7" customWidth="1"/>
    <col min="4" max="4" width="10" style="11" bestFit="1" customWidth="1"/>
    <col min="5" max="5" width="12.109375" style="12" bestFit="1" customWidth="1"/>
    <col min="6" max="6" width="10.6640625" style="11" bestFit="1" customWidth="1"/>
    <col min="7" max="7" width="12.109375" style="12" bestFit="1" customWidth="1"/>
    <col min="8" max="8" width="9.44140625" style="11" bestFit="1" customWidth="1"/>
    <col min="9" max="9" width="12.109375" style="12" bestFit="1" customWidth="1"/>
    <col min="10" max="10" width="8.33203125" style="11" customWidth="1"/>
    <col min="11" max="11" width="8.33203125" style="12" customWidth="1"/>
    <col min="12" max="12" width="8.33203125" style="11" customWidth="1"/>
    <col min="13" max="13" width="8.33203125" style="12" customWidth="1"/>
    <col min="14" max="14" width="10.6640625" style="11" bestFit="1" customWidth="1"/>
    <col min="15" max="15" width="8.33203125" style="12" customWidth="1"/>
    <col min="16" max="16" width="8.33203125" style="11" customWidth="1"/>
    <col min="17" max="17" width="8.33203125" style="12" customWidth="1"/>
    <col min="18" max="18" width="8.33203125" style="11" customWidth="1"/>
    <col min="19" max="19" width="8.33203125" style="12" customWidth="1"/>
    <col min="20" max="20" width="8" style="11" customWidth="1"/>
    <col min="21" max="21" width="8.33203125" style="12" customWidth="1"/>
    <col min="22" max="22" width="11.33203125" customWidth="1"/>
    <col min="23" max="23" width="37.5546875" bestFit="1" customWidth="1"/>
    <col min="29" max="30" width="6" customWidth="1"/>
    <col min="31" max="31" width="6.109375" customWidth="1"/>
    <col min="32" max="32" width="10" bestFit="1" customWidth="1"/>
    <col min="33" max="33" width="37.5546875" bestFit="1" customWidth="1"/>
    <col min="39" max="40" width="6" customWidth="1"/>
    <col min="41" max="41" width="6.109375" customWidth="1"/>
    <col min="43" max="43" width="37.5546875" bestFit="1" customWidth="1"/>
    <col min="49" max="50" width="6" customWidth="1"/>
    <col min="51" max="51" width="6.109375" customWidth="1"/>
    <col min="52" max="52" width="9.44140625" bestFit="1" customWidth="1"/>
    <col min="53" max="53" width="37.5546875" bestFit="1" customWidth="1"/>
    <col min="59" max="60" width="6" customWidth="1"/>
    <col min="61" max="61" width="6.109375" customWidth="1"/>
    <col min="63" max="63" width="37.5546875" bestFit="1" customWidth="1"/>
    <col min="69" max="70" width="6" customWidth="1"/>
    <col min="71" max="71" width="6.109375" customWidth="1"/>
    <col min="72" max="72" width="10" customWidth="1"/>
    <col min="73" max="73" width="37.5546875" bestFit="1" customWidth="1"/>
    <col min="79" max="80" width="6" customWidth="1"/>
    <col min="81" max="81" width="6.109375" customWidth="1"/>
    <col min="82" max="82" width="10" customWidth="1"/>
    <col min="83" max="83" width="37.5546875" bestFit="1" customWidth="1"/>
    <col min="89" max="90" width="6" customWidth="1"/>
    <col min="91" max="91" width="6.109375" customWidth="1"/>
    <col min="93" max="93" width="37.5546875" bestFit="1" customWidth="1"/>
    <col min="98" max="98" width="22" customWidth="1"/>
    <col min="99" max="100" width="6" customWidth="1"/>
    <col min="101" max="101" width="6.109375" customWidth="1"/>
    <col min="103" max="103" width="37.5546875" bestFit="1" customWidth="1"/>
    <col min="106" max="106" width="9.6640625" customWidth="1"/>
  </cols>
  <sheetData>
    <row r="1" spans="1:108" s="22" customFormat="1" ht="78.75" customHeight="1" x14ac:dyDescent="0.3">
      <c r="A1" s="18" t="s">
        <v>0</v>
      </c>
      <c r="B1" s="19" t="s">
        <v>56</v>
      </c>
      <c r="C1" s="20" t="s">
        <v>11</v>
      </c>
      <c r="D1" s="20" t="s">
        <v>57</v>
      </c>
      <c r="E1" s="20" t="s">
        <v>61</v>
      </c>
      <c r="F1" s="20" t="s">
        <v>315</v>
      </c>
      <c r="G1" s="20" t="s">
        <v>61</v>
      </c>
      <c r="H1" s="20" t="s">
        <v>316</v>
      </c>
      <c r="I1" s="20" t="s">
        <v>58</v>
      </c>
      <c r="J1" s="20" t="s">
        <v>317</v>
      </c>
      <c r="K1" s="20" t="s">
        <v>61</v>
      </c>
      <c r="L1" s="20" t="s">
        <v>318</v>
      </c>
      <c r="M1" s="20" t="s">
        <v>61</v>
      </c>
      <c r="N1" s="20" t="s">
        <v>89</v>
      </c>
      <c r="O1" s="20" t="s">
        <v>61</v>
      </c>
      <c r="P1" s="20" t="s">
        <v>319</v>
      </c>
      <c r="Q1" s="20" t="s">
        <v>61</v>
      </c>
      <c r="R1" s="20" t="s">
        <v>320</v>
      </c>
      <c r="S1" s="20" t="s">
        <v>61</v>
      </c>
      <c r="T1" s="20" t="s">
        <v>321</v>
      </c>
      <c r="U1" s="21" t="s">
        <v>63</v>
      </c>
      <c r="V1" s="22" t="s">
        <v>0</v>
      </c>
      <c r="W1" s="22" t="s">
        <v>90</v>
      </c>
      <c r="X1" s="22" t="s">
        <v>91</v>
      </c>
      <c r="Y1" s="22" t="s">
        <v>92</v>
      </c>
      <c r="Z1" s="22" t="s">
        <v>93</v>
      </c>
      <c r="AA1" s="22" t="s">
        <v>94</v>
      </c>
      <c r="AB1" s="22" t="s">
        <v>95</v>
      </c>
      <c r="AC1" s="22" t="s">
        <v>96</v>
      </c>
      <c r="AD1" s="22" t="s">
        <v>97</v>
      </c>
      <c r="AE1" s="22" t="s">
        <v>98</v>
      </c>
      <c r="AF1" s="22" t="s">
        <v>99</v>
      </c>
      <c r="AG1" s="22" t="s">
        <v>100</v>
      </c>
      <c r="AH1" s="22" t="s">
        <v>101</v>
      </c>
      <c r="AI1" s="22" t="s">
        <v>102</v>
      </c>
      <c r="AJ1" s="22" t="s">
        <v>103</v>
      </c>
      <c r="AK1" s="22" t="s">
        <v>104</v>
      </c>
      <c r="AL1" s="22" t="s">
        <v>105</v>
      </c>
      <c r="AM1" s="22" t="s">
        <v>106</v>
      </c>
      <c r="AN1" s="22" t="s">
        <v>107</v>
      </c>
      <c r="AO1" s="22" t="s">
        <v>108</v>
      </c>
      <c r="AP1" s="22" t="s">
        <v>109</v>
      </c>
      <c r="AQ1" s="22" t="s">
        <v>110</v>
      </c>
      <c r="AR1" s="22" t="s">
        <v>111</v>
      </c>
      <c r="AS1" s="22" t="s">
        <v>112</v>
      </c>
      <c r="AT1" s="22" t="s">
        <v>113</v>
      </c>
      <c r="AU1" s="22" t="s">
        <v>114</v>
      </c>
      <c r="AV1" s="22" t="s">
        <v>115</v>
      </c>
      <c r="AW1" s="22" t="s">
        <v>116</v>
      </c>
      <c r="AX1" s="22" t="s">
        <v>117</v>
      </c>
      <c r="AY1" s="22" t="s">
        <v>118</v>
      </c>
      <c r="AZ1" s="22" t="s">
        <v>119</v>
      </c>
      <c r="BA1" s="22" t="s">
        <v>120</v>
      </c>
      <c r="BB1" s="22" t="s">
        <v>121</v>
      </c>
      <c r="BC1" s="22" t="s">
        <v>122</v>
      </c>
      <c r="BD1" s="22" t="s">
        <v>123</v>
      </c>
      <c r="BE1" s="22" t="s">
        <v>124</v>
      </c>
      <c r="BF1" s="22" t="s">
        <v>125</v>
      </c>
      <c r="BG1" s="22" t="s">
        <v>126</v>
      </c>
      <c r="BH1" s="22" t="s">
        <v>127</v>
      </c>
      <c r="BI1" s="22" t="s">
        <v>128</v>
      </c>
      <c r="BJ1" s="22" t="s">
        <v>129</v>
      </c>
      <c r="BK1" s="22" t="s">
        <v>130</v>
      </c>
      <c r="BL1" s="22" t="s">
        <v>131</v>
      </c>
      <c r="BM1" s="22" t="s">
        <v>132</v>
      </c>
      <c r="BN1" s="22" t="s">
        <v>133</v>
      </c>
      <c r="BO1" s="22" t="s">
        <v>134</v>
      </c>
      <c r="BP1" s="22" t="s">
        <v>135</v>
      </c>
      <c r="BQ1" s="22" t="s">
        <v>136</v>
      </c>
      <c r="BR1" s="22" t="s">
        <v>137</v>
      </c>
      <c r="BS1" s="22" t="s">
        <v>138</v>
      </c>
      <c r="BT1" s="22" t="s">
        <v>139</v>
      </c>
      <c r="BU1" s="22" t="s">
        <v>140</v>
      </c>
      <c r="BV1" s="22" t="s">
        <v>322</v>
      </c>
      <c r="BW1" s="22" t="s">
        <v>142</v>
      </c>
      <c r="BX1" s="22" t="s">
        <v>143</v>
      </c>
      <c r="BY1" s="22" t="s">
        <v>144</v>
      </c>
      <c r="BZ1" s="22" t="s">
        <v>145</v>
      </c>
      <c r="CA1" s="22" t="s">
        <v>146</v>
      </c>
      <c r="CB1" s="22" t="s">
        <v>147</v>
      </c>
      <c r="CC1" s="22" t="s">
        <v>148</v>
      </c>
      <c r="CD1" s="22" t="s">
        <v>149</v>
      </c>
      <c r="CE1" s="22" t="s">
        <v>150</v>
      </c>
      <c r="CF1" s="22" t="s">
        <v>151</v>
      </c>
      <c r="CG1" s="22" t="s">
        <v>152</v>
      </c>
      <c r="CH1" s="22" t="s">
        <v>153</v>
      </c>
      <c r="CI1" s="22" t="s">
        <v>154</v>
      </c>
      <c r="CJ1" s="22" t="s">
        <v>155</v>
      </c>
      <c r="CK1" s="22" t="s">
        <v>156</v>
      </c>
      <c r="CL1" s="22" t="s">
        <v>157</v>
      </c>
      <c r="CM1" s="22" t="s">
        <v>158</v>
      </c>
      <c r="CN1" s="22" t="s">
        <v>159</v>
      </c>
      <c r="CO1" s="22" t="s">
        <v>160</v>
      </c>
      <c r="CP1" s="22" t="s">
        <v>161</v>
      </c>
      <c r="CQ1" s="22" t="s">
        <v>162</v>
      </c>
      <c r="CR1" s="22" t="s">
        <v>163</v>
      </c>
      <c r="CS1" s="22" t="s">
        <v>164</v>
      </c>
      <c r="CT1" s="22" t="s">
        <v>165</v>
      </c>
      <c r="CU1" s="22" t="s">
        <v>166</v>
      </c>
      <c r="CV1" s="22" t="s">
        <v>167</v>
      </c>
      <c r="CW1" s="22" t="s">
        <v>168</v>
      </c>
      <c r="CX1" s="22" t="s">
        <v>169</v>
      </c>
      <c r="CY1" s="22" t="s">
        <v>170</v>
      </c>
      <c r="CZ1" s="22" t="s">
        <v>171</v>
      </c>
      <c r="DA1" s="22" t="s">
        <v>172</v>
      </c>
      <c r="DB1" s="22" t="s">
        <v>173</v>
      </c>
      <c r="DC1" s="22" t="s">
        <v>174</v>
      </c>
      <c r="DD1" s="22" t="s">
        <v>175</v>
      </c>
    </row>
    <row r="2" spans="1:108" x14ac:dyDescent="0.3">
      <c r="A2" s="23">
        <v>1</v>
      </c>
      <c r="B2" t="str">
        <f t="shared" ref="B2:B49" si="0">IF(W2&gt;0,W2,IF(AG2&gt;0,AG2,IF(AQ2&gt;0,AQ2,IF(BA2&gt;0,BA2,IF(BK2&gt;0,BK2,IF(BU2&gt;0,BU2,IF(CE2&gt;0,CE2,IF(CO2&gt;0,CO2,IF(CY2&gt;0,CY2,"fix")))))))))</f>
        <v>castThicknessAlgorithm</v>
      </c>
      <c r="C2" s="14">
        <f>SUM(AC2:AE2,AM2:AO2,AW2:AY2,BG2:BI2,BQ2:BS2,CA2:CC2,CK2:CM2,CU2:CW2)</f>
        <v>3</v>
      </c>
      <c r="D2" s="16" t="str">
        <f t="shared" ref="D2:D13" si="1">Y2</f>
        <v>Voxel-Based</v>
      </c>
      <c r="E2" s="17" t="str">
        <f t="shared" ref="E2:E13" si="2">IF(AF2&gt;0,AF2,"-")</f>
        <v>-</v>
      </c>
      <c r="F2" s="16" t="str">
        <f t="shared" ref="F2:F13" si="3">AI2</f>
        <v>Voxel-Based</v>
      </c>
      <c r="G2" s="17" t="str">
        <f>IF(AP2&gt;0,AP2,"-")</f>
        <v>-</v>
      </c>
      <c r="H2" s="16" t="str">
        <f t="shared" ref="H2:H13" si="4">AS2</f>
        <v>Voxel-Based</v>
      </c>
      <c r="I2" s="17" t="str">
        <f>IF(AZ2&gt;0,AZ2,"-")</f>
        <v>Added</v>
      </c>
      <c r="J2" s="16">
        <f t="shared" ref="J2:J13" si="5">BC2</f>
        <v>0</v>
      </c>
      <c r="K2" s="17" t="str">
        <f>IF(BJ2&gt;0,BJ2,"-")</f>
        <v>-</v>
      </c>
      <c r="L2" s="16">
        <f t="shared" ref="L2:L13" si="6">BM2</f>
        <v>0</v>
      </c>
      <c r="M2" s="17" t="str">
        <f>IF(BT2&gt;0,BT2,"-")</f>
        <v>-</v>
      </c>
      <c r="N2" s="16">
        <f t="shared" ref="N2:N13" si="7">BW2</f>
        <v>0</v>
      </c>
      <c r="O2" s="17" t="str">
        <f>IF(CD2&gt;0,CD2,"-")</f>
        <v>-</v>
      </c>
      <c r="P2" s="16">
        <f t="shared" ref="P2:P33" si="8">CG2</f>
        <v>0</v>
      </c>
      <c r="Q2" s="17" t="str">
        <f t="shared" ref="Q2:Q33" si="9">IF(CN2&gt;0,CN2,"-")</f>
        <v>-</v>
      </c>
      <c r="R2" s="16">
        <f t="shared" ref="R2:R13" si="10">CQ2</f>
        <v>0</v>
      </c>
      <c r="S2" s="17" t="str">
        <f t="shared" ref="S2:S13" si="11">IF(CV2&gt;0,CV2,"-")</f>
        <v>-</v>
      </c>
      <c r="T2" s="15">
        <f t="shared" ref="T2:T13" si="12">DA2</f>
        <v>0</v>
      </c>
      <c r="U2"/>
      <c r="V2">
        <f>A2</f>
        <v>1</v>
      </c>
      <c r="W2" t="s">
        <v>179</v>
      </c>
      <c r="X2" t="s">
        <v>180</v>
      </c>
      <c r="Y2" t="s">
        <v>181</v>
      </c>
      <c r="AB2" t="s">
        <v>323</v>
      </c>
      <c r="AC2">
        <f>IF(W2=AG2,0,1)</f>
        <v>0</v>
      </c>
      <c r="AD2">
        <f>IF(Y2=AI2,0,1)</f>
        <v>0</v>
      </c>
      <c r="AE2">
        <f>IF(AB2=AL2,0,1)</f>
        <v>0</v>
      </c>
      <c r="AG2" t="s">
        <v>179</v>
      </c>
      <c r="AH2" t="s">
        <v>180</v>
      </c>
      <c r="AI2" t="s">
        <v>181</v>
      </c>
      <c r="AL2" t="s">
        <v>323</v>
      </c>
      <c r="AM2">
        <f>IF(AG2=AQ2,0,1)</f>
        <v>0</v>
      </c>
      <c r="AN2">
        <f>IF(AI2=AS2,0,1)</f>
        <v>0</v>
      </c>
      <c r="AO2">
        <f>IF(AL2=AV2,0,1)</f>
        <v>0</v>
      </c>
      <c r="AQ2" t="s">
        <v>179</v>
      </c>
      <c r="AR2" t="s">
        <v>180</v>
      </c>
      <c r="AS2" t="s">
        <v>181</v>
      </c>
      <c r="AV2" t="s">
        <v>323</v>
      </c>
      <c r="AW2">
        <f>IF(AQ2=BA2,0,1)</f>
        <v>1</v>
      </c>
      <c r="AX2">
        <f>IF(AS2=BC2,0,1)</f>
        <v>1</v>
      </c>
      <c r="AY2">
        <f>IF(AV2=BF2,0,1)</f>
        <v>1</v>
      </c>
      <c r="AZ2" t="s">
        <v>80</v>
      </c>
      <c r="BG2">
        <f>IF(BA2=BK2,0,1)</f>
        <v>0</v>
      </c>
      <c r="BH2">
        <f>IF(BC2=BM2,0,1)</f>
        <v>0</v>
      </c>
      <c r="BI2">
        <f>IF(BF2=BP2,0,1)</f>
        <v>0</v>
      </c>
      <c r="BQ2">
        <f>IF(BK2=BU2,0,1)</f>
        <v>0</v>
      </c>
      <c r="BR2">
        <f>IF(BM2=BW2,0,1)</f>
        <v>0</v>
      </c>
      <c r="BS2">
        <f>IF(BP2=BZ2,0,1)</f>
        <v>0</v>
      </c>
      <c r="CA2">
        <f>IF(BU2=CE2,0,1)</f>
        <v>0</v>
      </c>
      <c r="CB2">
        <f>IF(BW2=CG2,0,1)</f>
        <v>0</v>
      </c>
      <c r="CC2">
        <f>IF(BZ2=CJ2,0,1)</f>
        <v>0</v>
      </c>
      <c r="CK2">
        <f>IF(CE2=CO2,0,1)</f>
        <v>0</v>
      </c>
      <c r="CL2">
        <f>IF(CG2=CQ2,0,1)</f>
        <v>0</v>
      </c>
      <c r="CM2">
        <f>IF(CJ2=CT2,0,1)</f>
        <v>0</v>
      </c>
      <c r="CU2">
        <f>IF(CO2=CY2,0,1)</f>
        <v>0</v>
      </c>
      <c r="CV2">
        <f>IF(CQ2=DA2,0,1)</f>
        <v>0</v>
      </c>
      <c r="CW2">
        <f>IF(CT2=DD2,0,1)</f>
        <v>0</v>
      </c>
    </row>
    <row r="3" spans="1:108" x14ac:dyDescent="0.3">
      <c r="A3" s="23">
        <v>2</v>
      </c>
      <c r="B3" t="str">
        <f t="shared" si="0"/>
        <v>drawDirAccessibleSheetFactor</v>
      </c>
      <c r="C3" s="14">
        <f t="shared" ref="C3:C49" si="13">SUM(AC3:AE3,AM3:AO3,AW3:AY3,BG3:BI3,BQ3:BS3,CA3:CC3,CK3:CM3,CU3:CW3)</f>
        <v>1</v>
      </c>
      <c r="D3" s="16">
        <f t="shared" si="1"/>
        <v>0</v>
      </c>
      <c r="E3" s="17" t="str">
        <f t="shared" si="2"/>
        <v>New Note</v>
      </c>
      <c r="F3" s="16">
        <f t="shared" si="3"/>
        <v>0</v>
      </c>
      <c r="G3" s="17" t="str">
        <f t="shared" ref="G3:G49" si="14">IF(AP3&gt;0,AP3,"-")</f>
        <v>-</v>
      </c>
      <c r="H3" s="16">
        <f t="shared" si="4"/>
        <v>0</v>
      </c>
      <c r="I3" s="17" t="str">
        <f t="shared" ref="I3:I49" si="15">IF(AZ3&gt;0,AZ3,"-")</f>
        <v>-</v>
      </c>
      <c r="J3" s="16">
        <f t="shared" si="5"/>
        <v>0</v>
      </c>
      <c r="K3" s="17" t="str">
        <f t="shared" ref="K3:K49" si="16">IF(BJ3&gt;0,BJ3,"-")</f>
        <v>-</v>
      </c>
      <c r="L3" s="16">
        <f t="shared" si="6"/>
        <v>0</v>
      </c>
      <c r="M3" s="17" t="str">
        <f t="shared" ref="M3:M49" si="17">IF(BT3&gt;0,BT3,"-")</f>
        <v>-</v>
      </c>
      <c r="N3" s="16">
        <f t="shared" si="7"/>
        <v>0</v>
      </c>
      <c r="O3" s="17" t="str">
        <f t="shared" ref="O3:O49" si="18">IF(CD3&gt;0,CD3,"-")</f>
        <v>-</v>
      </c>
      <c r="P3" s="16">
        <f t="shared" si="8"/>
        <v>0</v>
      </c>
      <c r="Q3" s="17" t="str">
        <f t="shared" si="9"/>
        <v>-</v>
      </c>
      <c r="R3" s="16">
        <f t="shared" si="10"/>
        <v>0</v>
      </c>
      <c r="S3" s="17" t="str">
        <f t="shared" si="11"/>
        <v>-</v>
      </c>
      <c r="T3" s="15">
        <f t="shared" si="12"/>
        <v>0</v>
      </c>
      <c r="U3"/>
      <c r="V3">
        <f t="shared" ref="V3:V49" si="19">A3</f>
        <v>2</v>
      </c>
      <c r="W3" t="s">
        <v>186</v>
      </c>
      <c r="X3" t="s">
        <v>67</v>
      </c>
      <c r="Y3">
        <v>0</v>
      </c>
      <c r="AB3" t="s">
        <v>187</v>
      </c>
      <c r="AC3">
        <f t="shared" ref="AC3:AC49" si="20">IF(W3=AG3,0,1)</f>
        <v>0</v>
      </c>
      <c r="AD3">
        <f t="shared" ref="AD3:AD49" si="21">IF(Y3=AI3,0,1)</f>
        <v>0</v>
      </c>
      <c r="AE3">
        <f t="shared" ref="AE3:AE49" si="22">IF(AB3=AL3,0,1)</f>
        <v>1</v>
      </c>
      <c r="AF3" t="s">
        <v>178</v>
      </c>
      <c r="AG3" t="s">
        <v>186</v>
      </c>
      <c r="AH3" t="s">
        <v>67</v>
      </c>
      <c r="AI3">
        <v>0</v>
      </c>
      <c r="AM3">
        <f t="shared" ref="AM3:AM49" si="23">IF(AG3=AQ3,0,1)</f>
        <v>0</v>
      </c>
      <c r="AN3">
        <f t="shared" ref="AN3:AN49" si="24">IF(AI3=AS3,0,1)</f>
        <v>0</v>
      </c>
      <c r="AO3">
        <f t="shared" ref="AO3:AO49" si="25">IF(AL3=AV3,0,1)</f>
        <v>0</v>
      </c>
      <c r="AQ3" t="s">
        <v>186</v>
      </c>
      <c r="AR3" t="s">
        <v>67</v>
      </c>
      <c r="AS3">
        <v>0</v>
      </c>
      <c r="AW3">
        <f t="shared" ref="AW3:AW49" si="26">IF(AQ3=BA3,0,1)</f>
        <v>0</v>
      </c>
      <c r="AX3">
        <f t="shared" ref="AX3:AX49" si="27">IF(AS3=BC3,0,1)</f>
        <v>0</v>
      </c>
      <c r="AY3">
        <f t="shared" ref="AY3:AY49" si="28">IF(AV3=BF3,0,1)</f>
        <v>0</v>
      </c>
      <c r="BA3" t="s">
        <v>186</v>
      </c>
      <c r="BB3" t="s">
        <v>67</v>
      </c>
      <c r="BC3">
        <v>0</v>
      </c>
      <c r="BG3">
        <f t="shared" ref="BG3:BG49" si="29">IF(BA3=BK3,0,1)</f>
        <v>0</v>
      </c>
      <c r="BH3">
        <f t="shared" ref="BH3:BH49" si="30">IF(BC3=BM3,0,1)</f>
        <v>0</v>
      </c>
      <c r="BI3">
        <f t="shared" ref="BI3:BI49" si="31">IF(BF3=BP3,0,1)</f>
        <v>0</v>
      </c>
      <c r="BK3" t="s">
        <v>186</v>
      </c>
      <c r="BL3" t="s">
        <v>67</v>
      </c>
      <c r="BM3">
        <v>0</v>
      </c>
      <c r="BQ3">
        <f t="shared" ref="BQ3:BQ49" si="32">IF(BK3=BU3,0,1)</f>
        <v>0</v>
      </c>
      <c r="BR3">
        <f t="shared" ref="BR3:BR49" si="33">IF(BM3=BW3,0,1)</f>
        <v>0</v>
      </c>
      <c r="BS3">
        <f t="shared" ref="BS3:BS49" si="34">IF(BP3=BZ3,0,1)</f>
        <v>0</v>
      </c>
      <c r="BU3" t="s">
        <v>186</v>
      </c>
      <c r="BV3" t="s">
        <v>67</v>
      </c>
      <c r="BW3">
        <v>0</v>
      </c>
      <c r="CA3">
        <f t="shared" ref="CA3:CA49" si="35">IF(BU3=CE3,0,1)</f>
        <v>0</v>
      </c>
      <c r="CB3">
        <f t="shared" ref="CB3:CB49" si="36">IF(BW3=CG3,0,1)</f>
        <v>0</v>
      </c>
      <c r="CC3">
        <f t="shared" ref="CC3:CC49" si="37">IF(BZ3=CJ3,0,1)</f>
        <v>0</v>
      </c>
      <c r="CE3" t="s">
        <v>186</v>
      </c>
      <c r="CF3" t="s">
        <v>67</v>
      </c>
      <c r="CG3">
        <v>0</v>
      </c>
      <c r="CK3">
        <f t="shared" ref="CK3:CK49" si="38">IF(CE3=CO3,0,1)</f>
        <v>0</v>
      </c>
      <c r="CL3">
        <f t="shared" ref="CL3:CL49" si="39">IF(CG3=CQ3,0,1)</f>
        <v>0</v>
      </c>
      <c r="CM3">
        <f t="shared" ref="CM3:CM49" si="40">IF(CJ3=CT3,0,1)</f>
        <v>0</v>
      </c>
      <c r="CO3" t="s">
        <v>186</v>
      </c>
      <c r="CP3" t="s">
        <v>67</v>
      </c>
      <c r="CQ3">
        <v>0</v>
      </c>
      <c r="CU3">
        <f t="shared" ref="CU3:CU49" si="41">IF(CO3=CY3,0,1)</f>
        <v>0</v>
      </c>
      <c r="CV3">
        <f t="shared" ref="CV3:CV49" si="42">IF(CQ3=DA3,0,1)</f>
        <v>0</v>
      </c>
      <c r="CW3">
        <f t="shared" ref="CW3:CW49" si="43">IF(CT3=DD3,0,1)</f>
        <v>0</v>
      </c>
      <c r="CY3" t="s">
        <v>186</v>
      </c>
      <c r="CZ3" t="s">
        <v>67</v>
      </c>
      <c r="DA3">
        <v>0</v>
      </c>
    </row>
    <row r="4" spans="1:108" x14ac:dyDescent="0.3">
      <c r="A4" s="23">
        <v>3</v>
      </c>
      <c r="B4" t="str">
        <f t="shared" si="0"/>
        <v>drawDirAnalyzeRibs</v>
      </c>
      <c r="C4" s="14">
        <f t="shared" si="13"/>
        <v>1</v>
      </c>
      <c r="D4" s="16" t="b">
        <f t="shared" si="1"/>
        <v>0</v>
      </c>
      <c r="E4" s="17" t="str">
        <f t="shared" si="2"/>
        <v>New Note</v>
      </c>
      <c r="F4" s="16" t="b">
        <f t="shared" si="3"/>
        <v>0</v>
      </c>
      <c r="G4" s="17" t="str">
        <f t="shared" si="14"/>
        <v>-</v>
      </c>
      <c r="H4" s="16" t="b">
        <f t="shared" si="4"/>
        <v>0</v>
      </c>
      <c r="I4" s="17" t="str">
        <f t="shared" si="15"/>
        <v>-</v>
      </c>
      <c r="J4" s="16" t="b">
        <f t="shared" si="5"/>
        <v>0</v>
      </c>
      <c r="K4" s="17" t="str">
        <f t="shared" si="16"/>
        <v>-</v>
      </c>
      <c r="L4" s="16" t="b">
        <f t="shared" si="6"/>
        <v>0</v>
      </c>
      <c r="M4" s="17" t="str">
        <f t="shared" si="17"/>
        <v>-</v>
      </c>
      <c r="N4" s="16" t="b">
        <f t="shared" si="7"/>
        <v>0</v>
      </c>
      <c r="O4" s="17" t="str">
        <f t="shared" si="18"/>
        <v>-</v>
      </c>
      <c r="P4" s="16" t="b">
        <f t="shared" si="8"/>
        <v>0</v>
      </c>
      <c r="Q4" s="17" t="str">
        <f t="shared" si="9"/>
        <v>-</v>
      </c>
      <c r="R4" s="16" t="b">
        <f>CQ4</f>
        <v>0</v>
      </c>
      <c r="S4" s="17" t="str">
        <f t="shared" si="11"/>
        <v>-</v>
      </c>
      <c r="T4" s="15" t="b">
        <f t="shared" si="12"/>
        <v>0</v>
      </c>
      <c r="U4"/>
      <c r="V4">
        <f t="shared" si="19"/>
        <v>3</v>
      </c>
      <c r="W4" t="s">
        <v>188</v>
      </c>
      <c r="X4" t="s">
        <v>82</v>
      </c>
      <c r="Y4" t="b">
        <v>0</v>
      </c>
      <c r="AB4" t="s">
        <v>189</v>
      </c>
      <c r="AC4">
        <f t="shared" si="20"/>
        <v>0</v>
      </c>
      <c r="AD4">
        <f t="shared" si="21"/>
        <v>0</v>
      </c>
      <c r="AE4">
        <f t="shared" si="22"/>
        <v>1</v>
      </c>
      <c r="AF4" t="s">
        <v>178</v>
      </c>
      <c r="AG4" t="s">
        <v>188</v>
      </c>
      <c r="AH4" t="s">
        <v>82</v>
      </c>
      <c r="AI4" t="b">
        <v>0</v>
      </c>
      <c r="AM4">
        <f t="shared" si="23"/>
        <v>0</v>
      </c>
      <c r="AN4">
        <f t="shared" si="24"/>
        <v>0</v>
      </c>
      <c r="AO4">
        <f t="shared" si="25"/>
        <v>0</v>
      </c>
      <c r="AQ4" t="s">
        <v>188</v>
      </c>
      <c r="AR4" t="s">
        <v>82</v>
      </c>
      <c r="AS4" t="b">
        <v>0</v>
      </c>
      <c r="AW4">
        <f t="shared" si="26"/>
        <v>0</v>
      </c>
      <c r="AX4">
        <f t="shared" si="27"/>
        <v>0</v>
      </c>
      <c r="AY4">
        <f t="shared" si="28"/>
        <v>0</v>
      </c>
      <c r="BA4" t="s">
        <v>188</v>
      </c>
      <c r="BB4" t="s">
        <v>82</v>
      </c>
      <c r="BC4" t="b">
        <v>0</v>
      </c>
      <c r="BG4">
        <f t="shared" si="29"/>
        <v>0</v>
      </c>
      <c r="BH4">
        <f t="shared" si="30"/>
        <v>0</v>
      </c>
      <c r="BI4">
        <f t="shared" si="31"/>
        <v>0</v>
      </c>
      <c r="BK4" t="s">
        <v>188</v>
      </c>
      <c r="BL4" t="s">
        <v>82</v>
      </c>
      <c r="BM4" t="b">
        <v>0</v>
      </c>
      <c r="BQ4">
        <f t="shared" si="32"/>
        <v>0</v>
      </c>
      <c r="BR4">
        <f t="shared" si="33"/>
        <v>0</v>
      </c>
      <c r="BS4">
        <f t="shared" si="34"/>
        <v>0</v>
      </c>
      <c r="BU4" t="s">
        <v>188</v>
      </c>
      <c r="BV4" t="s">
        <v>82</v>
      </c>
      <c r="BW4" t="b">
        <v>0</v>
      </c>
      <c r="CA4">
        <f t="shared" si="35"/>
        <v>0</v>
      </c>
      <c r="CB4">
        <f t="shared" si="36"/>
        <v>0</v>
      </c>
      <c r="CC4">
        <f t="shared" si="37"/>
        <v>0</v>
      </c>
      <c r="CE4" t="s">
        <v>188</v>
      </c>
      <c r="CF4" t="s">
        <v>82</v>
      </c>
      <c r="CG4" t="b">
        <v>0</v>
      </c>
      <c r="CK4">
        <f t="shared" si="38"/>
        <v>0</v>
      </c>
      <c r="CL4">
        <f t="shared" si="39"/>
        <v>0</v>
      </c>
      <c r="CM4">
        <f t="shared" si="40"/>
        <v>0</v>
      </c>
      <c r="CO4" t="s">
        <v>188</v>
      </c>
      <c r="CP4" t="s">
        <v>82</v>
      </c>
      <c r="CQ4" t="b">
        <v>0</v>
      </c>
      <c r="CU4">
        <f t="shared" si="41"/>
        <v>0</v>
      </c>
      <c r="CV4">
        <f t="shared" si="42"/>
        <v>0</v>
      </c>
      <c r="CW4">
        <f t="shared" si="43"/>
        <v>0</v>
      </c>
      <c r="CY4" t="s">
        <v>188</v>
      </c>
      <c r="CZ4" t="s">
        <v>82</v>
      </c>
      <c r="DA4" t="b">
        <v>0</v>
      </c>
    </row>
    <row r="5" spans="1:108" x14ac:dyDescent="0.3">
      <c r="A5" s="23">
        <v>4</v>
      </c>
      <c r="B5" t="str">
        <f t="shared" si="0"/>
        <v>drawDirAxisShareFactor</v>
      </c>
      <c r="C5" s="14">
        <f t="shared" si="13"/>
        <v>1</v>
      </c>
      <c r="D5" s="16">
        <f t="shared" si="1"/>
        <v>0.03</v>
      </c>
      <c r="E5" s="17" t="str">
        <f t="shared" si="2"/>
        <v>New Note</v>
      </c>
      <c r="F5" s="16">
        <f t="shared" si="3"/>
        <v>0.03</v>
      </c>
      <c r="G5" s="17" t="str">
        <f t="shared" si="14"/>
        <v>-</v>
      </c>
      <c r="H5" s="16">
        <f t="shared" si="4"/>
        <v>0.03</v>
      </c>
      <c r="I5" s="17" t="str">
        <f t="shared" si="15"/>
        <v>-</v>
      </c>
      <c r="J5" s="16">
        <f t="shared" si="5"/>
        <v>0.03</v>
      </c>
      <c r="K5" s="17" t="str">
        <f t="shared" si="16"/>
        <v>-</v>
      </c>
      <c r="L5" s="16">
        <f t="shared" si="6"/>
        <v>0.03</v>
      </c>
      <c r="M5" s="17" t="str">
        <f t="shared" si="17"/>
        <v>-</v>
      </c>
      <c r="N5" s="16">
        <f t="shared" si="7"/>
        <v>0.03</v>
      </c>
      <c r="O5" s="17" t="str">
        <f t="shared" si="18"/>
        <v>-</v>
      </c>
      <c r="P5" s="16">
        <f t="shared" si="8"/>
        <v>0.03</v>
      </c>
      <c r="Q5" s="17" t="str">
        <f t="shared" si="9"/>
        <v>-</v>
      </c>
      <c r="R5" s="16">
        <f t="shared" si="10"/>
        <v>0.03</v>
      </c>
      <c r="S5" s="17" t="str">
        <f t="shared" si="11"/>
        <v>-</v>
      </c>
      <c r="T5" s="15">
        <f t="shared" si="12"/>
        <v>0.03</v>
      </c>
      <c r="U5"/>
      <c r="V5">
        <f t="shared" si="19"/>
        <v>4</v>
      </c>
      <c r="W5" t="s">
        <v>190</v>
      </c>
      <c r="X5" t="s">
        <v>67</v>
      </c>
      <c r="Y5">
        <v>0.03</v>
      </c>
      <c r="AB5" t="s">
        <v>191</v>
      </c>
      <c r="AC5">
        <f t="shared" si="20"/>
        <v>0</v>
      </c>
      <c r="AD5">
        <f t="shared" si="21"/>
        <v>0</v>
      </c>
      <c r="AE5">
        <f t="shared" si="22"/>
        <v>1</v>
      </c>
      <c r="AF5" t="s">
        <v>178</v>
      </c>
      <c r="AG5" t="s">
        <v>190</v>
      </c>
      <c r="AH5" t="s">
        <v>67</v>
      </c>
      <c r="AI5">
        <v>0.03</v>
      </c>
      <c r="AM5">
        <f t="shared" si="23"/>
        <v>0</v>
      </c>
      <c r="AN5">
        <f t="shared" si="24"/>
        <v>0</v>
      </c>
      <c r="AO5">
        <f t="shared" si="25"/>
        <v>0</v>
      </c>
      <c r="AQ5" t="s">
        <v>190</v>
      </c>
      <c r="AR5" t="s">
        <v>67</v>
      </c>
      <c r="AS5">
        <v>0.03</v>
      </c>
      <c r="AW5">
        <f t="shared" si="26"/>
        <v>0</v>
      </c>
      <c r="AX5">
        <f t="shared" si="27"/>
        <v>0</v>
      </c>
      <c r="AY5">
        <f t="shared" si="28"/>
        <v>0</v>
      </c>
      <c r="BA5" t="s">
        <v>190</v>
      </c>
      <c r="BB5" t="s">
        <v>67</v>
      </c>
      <c r="BC5">
        <v>0.03</v>
      </c>
      <c r="BG5">
        <f t="shared" si="29"/>
        <v>0</v>
      </c>
      <c r="BH5">
        <f t="shared" si="30"/>
        <v>0</v>
      </c>
      <c r="BI5">
        <f t="shared" si="31"/>
        <v>0</v>
      </c>
      <c r="BK5" t="s">
        <v>190</v>
      </c>
      <c r="BL5" t="s">
        <v>67</v>
      </c>
      <c r="BM5">
        <v>0.03</v>
      </c>
      <c r="BQ5">
        <f t="shared" si="32"/>
        <v>0</v>
      </c>
      <c r="BR5">
        <f t="shared" si="33"/>
        <v>0</v>
      </c>
      <c r="BS5">
        <f t="shared" si="34"/>
        <v>0</v>
      </c>
      <c r="BU5" t="s">
        <v>190</v>
      </c>
      <c r="BV5" t="s">
        <v>67</v>
      </c>
      <c r="BW5">
        <v>0.03</v>
      </c>
      <c r="CA5">
        <f t="shared" si="35"/>
        <v>0</v>
      </c>
      <c r="CB5">
        <f t="shared" si="36"/>
        <v>0</v>
      </c>
      <c r="CC5">
        <f t="shared" si="37"/>
        <v>0</v>
      </c>
      <c r="CE5" t="s">
        <v>190</v>
      </c>
      <c r="CF5" t="s">
        <v>67</v>
      </c>
      <c r="CG5">
        <v>0.03</v>
      </c>
      <c r="CK5">
        <f t="shared" si="38"/>
        <v>0</v>
      </c>
      <c r="CL5">
        <f t="shared" si="39"/>
        <v>0</v>
      </c>
      <c r="CM5">
        <f t="shared" si="40"/>
        <v>0</v>
      </c>
      <c r="CO5" t="s">
        <v>190</v>
      </c>
      <c r="CP5" t="s">
        <v>67</v>
      </c>
      <c r="CQ5">
        <v>0.03</v>
      </c>
      <c r="CU5">
        <f t="shared" si="41"/>
        <v>0</v>
      </c>
      <c r="CV5">
        <f t="shared" si="42"/>
        <v>0</v>
      </c>
      <c r="CW5">
        <f t="shared" si="43"/>
        <v>0</v>
      </c>
      <c r="CY5" t="s">
        <v>190</v>
      </c>
      <c r="CZ5" t="s">
        <v>67</v>
      </c>
      <c r="DA5">
        <v>0.03</v>
      </c>
    </row>
    <row r="6" spans="1:108" x14ac:dyDescent="0.3">
      <c r="A6" s="23">
        <v>5</v>
      </c>
      <c r="B6" t="str">
        <f t="shared" si="0"/>
        <v>drawDirBoxHeightFactor</v>
      </c>
      <c r="C6" s="14">
        <f t="shared" si="13"/>
        <v>1</v>
      </c>
      <c r="D6" s="16">
        <f t="shared" si="1"/>
        <v>0.4</v>
      </c>
      <c r="E6" s="17" t="str">
        <f t="shared" si="2"/>
        <v>New Note</v>
      </c>
      <c r="F6" s="16">
        <f t="shared" si="3"/>
        <v>0.4</v>
      </c>
      <c r="G6" s="17" t="str">
        <f t="shared" si="14"/>
        <v>-</v>
      </c>
      <c r="H6" s="16">
        <f t="shared" si="4"/>
        <v>0.4</v>
      </c>
      <c r="I6" s="17" t="str">
        <f t="shared" si="15"/>
        <v>-</v>
      </c>
      <c r="J6" s="16">
        <f t="shared" si="5"/>
        <v>0.4</v>
      </c>
      <c r="K6" s="17" t="str">
        <f t="shared" si="16"/>
        <v>-</v>
      </c>
      <c r="L6" s="16">
        <f t="shared" si="6"/>
        <v>0.4</v>
      </c>
      <c r="M6" s="17" t="str">
        <f t="shared" si="17"/>
        <v>-</v>
      </c>
      <c r="N6" s="16">
        <f t="shared" si="7"/>
        <v>0.4</v>
      </c>
      <c r="O6" s="17" t="str">
        <f t="shared" si="18"/>
        <v>-</v>
      </c>
      <c r="P6" s="16">
        <f t="shared" si="8"/>
        <v>0.4</v>
      </c>
      <c r="Q6" s="17" t="str">
        <f t="shared" si="9"/>
        <v>-</v>
      </c>
      <c r="R6" s="16">
        <f t="shared" si="10"/>
        <v>0.4</v>
      </c>
      <c r="S6" s="17" t="str">
        <f t="shared" si="11"/>
        <v>-</v>
      </c>
      <c r="T6" s="15">
        <f t="shared" si="12"/>
        <v>0.4</v>
      </c>
      <c r="U6"/>
      <c r="V6">
        <f t="shared" si="19"/>
        <v>5</v>
      </c>
      <c r="W6" t="s">
        <v>192</v>
      </c>
      <c r="X6" t="s">
        <v>67</v>
      </c>
      <c r="Y6">
        <v>0.4</v>
      </c>
      <c r="AB6" t="s">
        <v>193</v>
      </c>
      <c r="AC6">
        <f t="shared" si="20"/>
        <v>0</v>
      </c>
      <c r="AD6">
        <f t="shared" si="21"/>
        <v>0</v>
      </c>
      <c r="AE6">
        <f t="shared" si="22"/>
        <v>1</v>
      </c>
      <c r="AF6" t="s">
        <v>178</v>
      </c>
      <c r="AG6" t="s">
        <v>192</v>
      </c>
      <c r="AH6" t="s">
        <v>67</v>
      </c>
      <c r="AI6">
        <v>0.4</v>
      </c>
      <c r="AM6">
        <f t="shared" si="23"/>
        <v>0</v>
      </c>
      <c r="AN6">
        <f t="shared" si="24"/>
        <v>0</v>
      </c>
      <c r="AO6">
        <f t="shared" si="25"/>
        <v>0</v>
      </c>
      <c r="AQ6" t="s">
        <v>192</v>
      </c>
      <c r="AR6" t="s">
        <v>67</v>
      </c>
      <c r="AS6">
        <v>0.4</v>
      </c>
      <c r="AW6">
        <f t="shared" si="26"/>
        <v>0</v>
      </c>
      <c r="AX6">
        <f t="shared" si="27"/>
        <v>0</v>
      </c>
      <c r="AY6">
        <f t="shared" si="28"/>
        <v>0</v>
      </c>
      <c r="BA6" t="s">
        <v>192</v>
      </c>
      <c r="BB6" t="s">
        <v>67</v>
      </c>
      <c r="BC6">
        <v>0.4</v>
      </c>
      <c r="BG6">
        <f t="shared" si="29"/>
        <v>0</v>
      </c>
      <c r="BH6">
        <f t="shared" si="30"/>
        <v>0</v>
      </c>
      <c r="BI6">
        <f t="shared" si="31"/>
        <v>0</v>
      </c>
      <c r="BK6" t="s">
        <v>192</v>
      </c>
      <c r="BL6" t="s">
        <v>67</v>
      </c>
      <c r="BM6">
        <v>0.4</v>
      </c>
      <c r="BQ6">
        <f t="shared" si="32"/>
        <v>0</v>
      </c>
      <c r="BR6">
        <f t="shared" si="33"/>
        <v>0</v>
      </c>
      <c r="BS6">
        <f t="shared" si="34"/>
        <v>0</v>
      </c>
      <c r="BU6" t="s">
        <v>192</v>
      </c>
      <c r="BV6" t="s">
        <v>67</v>
      </c>
      <c r="BW6">
        <v>0.4</v>
      </c>
      <c r="CA6">
        <f t="shared" si="35"/>
        <v>0</v>
      </c>
      <c r="CB6">
        <f t="shared" si="36"/>
        <v>0</v>
      </c>
      <c r="CC6">
        <f t="shared" si="37"/>
        <v>0</v>
      </c>
      <c r="CE6" t="s">
        <v>192</v>
      </c>
      <c r="CF6" t="s">
        <v>67</v>
      </c>
      <c r="CG6">
        <v>0.4</v>
      </c>
      <c r="CK6">
        <f t="shared" si="38"/>
        <v>0</v>
      </c>
      <c r="CL6">
        <f t="shared" si="39"/>
        <v>0</v>
      </c>
      <c r="CM6">
        <f t="shared" si="40"/>
        <v>0</v>
      </c>
      <c r="CO6" t="s">
        <v>192</v>
      </c>
      <c r="CP6" t="s">
        <v>67</v>
      </c>
      <c r="CQ6">
        <v>0.4</v>
      </c>
      <c r="CU6">
        <f t="shared" si="41"/>
        <v>0</v>
      </c>
      <c r="CV6">
        <f t="shared" si="42"/>
        <v>0</v>
      </c>
      <c r="CW6">
        <f t="shared" si="43"/>
        <v>0</v>
      </c>
      <c r="CY6" t="s">
        <v>192</v>
      </c>
      <c r="CZ6" t="s">
        <v>67</v>
      </c>
      <c r="DA6">
        <v>0.4</v>
      </c>
    </row>
    <row r="7" spans="1:108" x14ac:dyDescent="0.3">
      <c r="A7" s="23">
        <v>6</v>
      </c>
      <c r="B7" t="str">
        <f t="shared" si="0"/>
        <v>drawDirFlatPartingLineWeight</v>
      </c>
      <c r="C7" s="14">
        <f t="shared" si="13"/>
        <v>1</v>
      </c>
      <c r="D7" s="16">
        <f t="shared" si="1"/>
        <v>0.4</v>
      </c>
      <c r="E7" s="17" t="str">
        <f t="shared" si="2"/>
        <v>New Note</v>
      </c>
      <c r="F7" s="16">
        <f t="shared" si="3"/>
        <v>0.4</v>
      </c>
      <c r="G7" s="17" t="str">
        <f t="shared" si="14"/>
        <v>-</v>
      </c>
      <c r="H7" s="16">
        <f t="shared" si="4"/>
        <v>0.4</v>
      </c>
      <c r="I7" s="17" t="str">
        <f t="shared" si="15"/>
        <v>-</v>
      </c>
      <c r="J7" s="16">
        <f t="shared" si="5"/>
        <v>0.4</v>
      </c>
      <c r="K7" s="17" t="str">
        <f t="shared" si="16"/>
        <v>-</v>
      </c>
      <c r="L7" s="16">
        <f t="shared" si="6"/>
        <v>0.4</v>
      </c>
      <c r="M7" s="17" t="str">
        <f t="shared" si="17"/>
        <v>-</v>
      </c>
      <c r="N7" s="16">
        <f t="shared" si="7"/>
        <v>0.4</v>
      </c>
      <c r="O7" s="17" t="str">
        <f t="shared" si="18"/>
        <v>-</v>
      </c>
      <c r="P7" s="16">
        <f t="shared" si="8"/>
        <v>0.4</v>
      </c>
      <c r="Q7" s="17" t="str">
        <f t="shared" si="9"/>
        <v>-</v>
      </c>
      <c r="R7" s="16">
        <f t="shared" si="10"/>
        <v>0.4</v>
      </c>
      <c r="S7" s="17" t="str">
        <f t="shared" si="11"/>
        <v>-</v>
      </c>
      <c r="T7" s="15">
        <f t="shared" si="12"/>
        <v>0.4</v>
      </c>
      <c r="U7"/>
      <c r="V7">
        <f t="shared" si="19"/>
        <v>6</v>
      </c>
      <c r="W7" t="s">
        <v>194</v>
      </c>
      <c r="X7" t="s">
        <v>67</v>
      </c>
      <c r="Y7">
        <v>0.4</v>
      </c>
      <c r="AB7" t="s">
        <v>195</v>
      </c>
      <c r="AC7">
        <f t="shared" si="20"/>
        <v>0</v>
      </c>
      <c r="AD7">
        <f t="shared" si="21"/>
        <v>0</v>
      </c>
      <c r="AE7">
        <f t="shared" si="22"/>
        <v>1</v>
      </c>
      <c r="AF7" t="s">
        <v>178</v>
      </c>
      <c r="AG7" t="s">
        <v>194</v>
      </c>
      <c r="AH7" t="s">
        <v>67</v>
      </c>
      <c r="AI7">
        <v>0.4</v>
      </c>
      <c r="AM7">
        <f t="shared" si="23"/>
        <v>0</v>
      </c>
      <c r="AN7">
        <f t="shared" si="24"/>
        <v>0</v>
      </c>
      <c r="AO7">
        <f t="shared" si="25"/>
        <v>0</v>
      </c>
      <c r="AQ7" t="s">
        <v>194</v>
      </c>
      <c r="AR7" t="s">
        <v>67</v>
      </c>
      <c r="AS7">
        <v>0.4</v>
      </c>
      <c r="AW7">
        <f t="shared" si="26"/>
        <v>0</v>
      </c>
      <c r="AX7">
        <f t="shared" si="27"/>
        <v>0</v>
      </c>
      <c r="AY7">
        <f t="shared" si="28"/>
        <v>0</v>
      </c>
      <c r="BA7" t="s">
        <v>194</v>
      </c>
      <c r="BB7" t="s">
        <v>67</v>
      </c>
      <c r="BC7">
        <v>0.4</v>
      </c>
      <c r="BG7">
        <f t="shared" si="29"/>
        <v>0</v>
      </c>
      <c r="BH7">
        <f t="shared" si="30"/>
        <v>0</v>
      </c>
      <c r="BI7">
        <f t="shared" si="31"/>
        <v>0</v>
      </c>
      <c r="BK7" t="s">
        <v>194</v>
      </c>
      <c r="BL7" t="s">
        <v>67</v>
      </c>
      <c r="BM7">
        <v>0.4</v>
      </c>
      <c r="BQ7">
        <f t="shared" si="32"/>
        <v>0</v>
      </c>
      <c r="BR7">
        <f t="shared" si="33"/>
        <v>0</v>
      </c>
      <c r="BS7">
        <f t="shared" si="34"/>
        <v>0</v>
      </c>
      <c r="BU7" t="s">
        <v>194</v>
      </c>
      <c r="BV7" t="s">
        <v>67</v>
      </c>
      <c r="BW7">
        <v>0.4</v>
      </c>
      <c r="CA7">
        <f t="shared" si="35"/>
        <v>0</v>
      </c>
      <c r="CB7">
        <f t="shared" si="36"/>
        <v>0</v>
      </c>
      <c r="CC7">
        <f t="shared" si="37"/>
        <v>0</v>
      </c>
      <c r="CE7" t="s">
        <v>194</v>
      </c>
      <c r="CF7" t="s">
        <v>67</v>
      </c>
      <c r="CG7">
        <v>0.4</v>
      </c>
      <c r="CK7">
        <f t="shared" si="38"/>
        <v>0</v>
      </c>
      <c r="CL7">
        <f t="shared" si="39"/>
        <v>0</v>
      </c>
      <c r="CM7">
        <f t="shared" si="40"/>
        <v>0</v>
      </c>
      <c r="CO7" t="s">
        <v>194</v>
      </c>
      <c r="CP7" t="s">
        <v>67</v>
      </c>
      <c r="CQ7">
        <v>0.4</v>
      </c>
      <c r="CU7">
        <f t="shared" si="41"/>
        <v>0</v>
      </c>
      <c r="CV7">
        <f t="shared" si="42"/>
        <v>0</v>
      </c>
      <c r="CW7">
        <f t="shared" si="43"/>
        <v>0</v>
      </c>
      <c r="CY7" t="s">
        <v>194</v>
      </c>
      <c r="CZ7" t="s">
        <v>67</v>
      </c>
      <c r="DA7">
        <v>0.4</v>
      </c>
    </row>
    <row r="8" spans="1:108" x14ac:dyDescent="0.3">
      <c r="A8" s="23">
        <v>7</v>
      </c>
      <c r="B8" t="str">
        <f t="shared" si="0"/>
        <v>drawDirGrillFactor</v>
      </c>
      <c r="C8" s="14">
        <f t="shared" si="13"/>
        <v>1</v>
      </c>
      <c r="D8" s="16">
        <f t="shared" si="1"/>
        <v>1</v>
      </c>
      <c r="E8" s="17" t="str">
        <f t="shared" si="2"/>
        <v>New Note</v>
      </c>
      <c r="F8" s="16">
        <f t="shared" si="3"/>
        <v>1</v>
      </c>
      <c r="G8" s="17" t="str">
        <f t="shared" si="14"/>
        <v>-</v>
      </c>
      <c r="H8" s="16">
        <f t="shared" si="4"/>
        <v>1</v>
      </c>
      <c r="I8" s="17" t="str">
        <f t="shared" si="15"/>
        <v>-</v>
      </c>
      <c r="J8" s="16">
        <f t="shared" si="5"/>
        <v>1</v>
      </c>
      <c r="K8" s="17" t="str">
        <f t="shared" si="16"/>
        <v>-</v>
      </c>
      <c r="L8" s="16">
        <f t="shared" si="6"/>
        <v>1</v>
      </c>
      <c r="M8" s="17" t="str">
        <f t="shared" si="17"/>
        <v>-</v>
      </c>
      <c r="N8" s="16">
        <f t="shared" si="7"/>
        <v>1</v>
      </c>
      <c r="O8" s="17" t="str">
        <f t="shared" si="18"/>
        <v>-</v>
      </c>
      <c r="P8" s="16">
        <f t="shared" si="8"/>
        <v>1</v>
      </c>
      <c r="Q8" s="17" t="str">
        <f t="shared" si="9"/>
        <v>-</v>
      </c>
      <c r="R8" s="16">
        <f t="shared" si="10"/>
        <v>1</v>
      </c>
      <c r="S8" s="17" t="str">
        <f t="shared" si="11"/>
        <v>-</v>
      </c>
      <c r="T8" s="15">
        <f t="shared" si="12"/>
        <v>1</v>
      </c>
      <c r="U8"/>
      <c r="V8">
        <f t="shared" si="19"/>
        <v>7</v>
      </c>
      <c r="W8" t="s">
        <v>196</v>
      </c>
      <c r="X8" t="s">
        <v>67</v>
      </c>
      <c r="Y8">
        <v>1</v>
      </c>
      <c r="AB8" t="s">
        <v>197</v>
      </c>
      <c r="AC8">
        <f t="shared" si="20"/>
        <v>0</v>
      </c>
      <c r="AD8">
        <f t="shared" si="21"/>
        <v>0</v>
      </c>
      <c r="AE8">
        <f t="shared" si="22"/>
        <v>1</v>
      </c>
      <c r="AF8" t="s">
        <v>178</v>
      </c>
      <c r="AG8" t="s">
        <v>196</v>
      </c>
      <c r="AH8" t="s">
        <v>67</v>
      </c>
      <c r="AI8">
        <v>1</v>
      </c>
      <c r="AM8">
        <f t="shared" si="23"/>
        <v>0</v>
      </c>
      <c r="AN8">
        <f t="shared" si="24"/>
        <v>0</v>
      </c>
      <c r="AO8">
        <f t="shared" si="25"/>
        <v>0</v>
      </c>
      <c r="AQ8" t="s">
        <v>196</v>
      </c>
      <c r="AR8" t="s">
        <v>67</v>
      </c>
      <c r="AS8">
        <v>1</v>
      </c>
      <c r="AW8">
        <f t="shared" si="26"/>
        <v>0</v>
      </c>
      <c r="AX8">
        <f t="shared" si="27"/>
        <v>0</v>
      </c>
      <c r="AY8">
        <f t="shared" si="28"/>
        <v>0</v>
      </c>
      <c r="BA8" t="s">
        <v>196</v>
      </c>
      <c r="BB8" t="s">
        <v>67</v>
      </c>
      <c r="BC8">
        <v>1</v>
      </c>
      <c r="BG8">
        <f t="shared" si="29"/>
        <v>0</v>
      </c>
      <c r="BH8">
        <f t="shared" si="30"/>
        <v>0</v>
      </c>
      <c r="BI8">
        <f t="shared" si="31"/>
        <v>0</v>
      </c>
      <c r="BK8" t="s">
        <v>196</v>
      </c>
      <c r="BL8" t="s">
        <v>67</v>
      </c>
      <c r="BM8">
        <v>1</v>
      </c>
      <c r="BQ8">
        <f t="shared" si="32"/>
        <v>0</v>
      </c>
      <c r="BR8">
        <f t="shared" si="33"/>
        <v>0</v>
      </c>
      <c r="BS8">
        <f t="shared" si="34"/>
        <v>0</v>
      </c>
      <c r="BU8" t="s">
        <v>196</v>
      </c>
      <c r="BV8" t="s">
        <v>67</v>
      </c>
      <c r="BW8">
        <v>1</v>
      </c>
      <c r="CA8">
        <f t="shared" si="35"/>
        <v>0</v>
      </c>
      <c r="CB8">
        <f t="shared" si="36"/>
        <v>0</v>
      </c>
      <c r="CC8">
        <f t="shared" si="37"/>
        <v>0</v>
      </c>
      <c r="CE8" t="s">
        <v>196</v>
      </c>
      <c r="CF8" t="s">
        <v>67</v>
      </c>
      <c r="CG8">
        <v>1</v>
      </c>
      <c r="CK8">
        <f t="shared" si="38"/>
        <v>0</v>
      </c>
      <c r="CL8">
        <f t="shared" si="39"/>
        <v>0</v>
      </c>
      <c r="CM8">
        <f t="shared" si="40"/>
        <v>0</v>
      </c>
      <c r="CO8" t="s">
        <v>196</v>
      </c>
      <c r="CP8" t="s">
        <v>67</v>
      </c>
      <c r="CQ8">
        <v>1</v>
      </c>
      <c r="CU8">
        <f t="shared" si="41"/>
        <v>0</v>
      </c>
      <c r="CV8">
        <f t="shared" si="42"/>
        <v>0</v>
      </c>
      <c r="CW8">
        <f t="shared" si="43"/>
        <v>0</v>
      </c>
      <c r="CY8" t="s">
        <v>196</v>
      </c>
      <c r="CZ8" t="s">
        <v>67</v>
      </c>
      <c r="DA8">
        <v>1</v>
      </c>
    </row>
    <row r="9" spans="1:108" x14ac:dyDescent="0.3">
      <c r="A9" s="23">
        <v>8</v>
      </c>
      <c r="B9" t="str">
        <f t="shared" si="0"/>
        <v>drawDirIgnoreSimilarVoidVolume</v>
      </c>
      <c r="C9" s="14">
        <f t="shared" si="13"/>
        <v>1</v>
      </c>
      <c r="D9" s="16" t="b">
        <f t="shared" si="1"/>
        <v>0</v>
      </c>
      <c r="E9" s="17" t="str">
        <f t="shared" si="2"/>
        <v>New Note</v>
      </c>
      <c r="F9" s="16" t="b">
        <f t="shared" si="3"/>
        <v>0</v>
      </c>
      <c r="G9" s="17" t="str">
        <f t="shared" si="14"/>
        <v>-</v>
      </c>
      <c r="H9" s="16" t="b">
        <f t="shared" si="4"/>
        <v>0</v>
      </c>
      <c r="I9" s="17" t="str">
        <f t="shared" si="15"/>
        <v>-</v>
      </c>
      <c r="J9" s="16" t="b">
        <f t="shared" si="5"/>
        <v>0</v>
      </c>
      <c r="K9" s="17" t="str">
        <f t="shared" si="16"/>
        <v>-</v>
      </c>
      <c r="L9" s="16" t="b">
        <f t="shared" si="6"/>
        <v>0</v>
      </c>
      <c r="M9" s="17" t="str">
        <f t="shared" si="17"/>
        <v>-</v>
      </c>
      <c r="N9" s="16" t="b">
        <f t="shared" si="7"/>
        <v>0</v>
      </c>
      <c r="O9" s="17" t="str">
        <f t="shared" si="18"/>
        <v>-</v>
      </c>
      <c r="P9" s="16" t="b">
        <f t="shared" si="8"/>
        <v>0</v>
      </c>
      <c r="Q9" s="17" t="str">
        <f t="shared" si="9"/>
        <v>-</v>
      </c>
      <c r="R9" s="16" t="b">
        <f t="shared" si="10"/>
        <v>0</v>
      </c>
      <c r="S9" s="17" t="str">
        <f t="shared" si="11"/>
        <v>-</v>
      </c>
      <c r="T9" s="15" t="b">
        <f t="shared" si="12"/>
        <v>0</v>
      </c>
      <c r="U9"/>
      <c r="V9">
        <f t="shared" si="19"/>
        <v>8</v>
      </c>
      <c r="W9" t="s">
        <v>198</v>
      </c>
      <c r="X9" t="s">
        <v>82</v>
      </c>
      <c r="Y9" t="b">
        <v>0</v>
      </c>
      <c r="AB9" t="s">
        <v>199</v>
      </c>
      <c r="AC9">
        <f t="shared" si="20"/>
        <v>0</v>
      </c>
      <c r="AD9">
        <f t="shared" si="21"/>
        <v>0</v>
      </c>
      <c r="AE9">
        <f t="shared" si="22"/>
        <v>1</v>
      </c>
      <c r="AF9" t="s">
        <v>178</v>
      </c>
      <c r="AG9" t="s">
        <v>198</v>
      </c>
      <c r="AH9" t="s">
        <v>82</v>
      </c>
      <c r="AI9" t="b">
        <v>0</v>
      </c>
      <c r="AM9">
        <f t="shared" si="23"/>
        <v>0</v>
      </c>
      <c r="AN9">
        <f t="shared" si="24"/>
        <v>0</v>
      </c>
      <c r="AO9">
        <f t="shared" si="25"/>
        <v>0</v>
      </c>
      <c r="AQ9" t="s">
        <v>198</v>
      </c>
      <c r="AR9" t="s">
        <v>82</v>
      </c>
      <c r="AS9" t="b">
        <v>0</v>
      </c>
      <c r="AW9">
        <f t="shared" si="26"/>
        <v>0</v>
      </c>
      <c r="AX9">
        <f t="shared" si="27"/>
        <v>0</v>
      </c>
      <c r="AY9">
        <f t="shared" si="28"/>
        <v>0</v>
      </c>
      <c r="BA9" t="s">
        <v>198</v>
      </c>
      <c r="BB9" t="s">
        <v>82</v>
      </c>
      <c r="BC9" t="b">
        <v>0</v>
      </c>
      <c r="BG9">
        <f t="shared" si="29"/>
        <v>0</v>
      </c>
      <c r="BH9">
        <f t="shared" si="30"/>
        <v>0</v>
      </c>
      <c r="BI9">
        <f t="shared" si="31"/>
        <v>0</v>
      </c>
      <c r="BK9" t="s">
        <v>198</v>
      </c>
      <c r="BL9" t="s">
        <v>82</v>
      </c>
      <c r="BM9" t="b">
        <v>0</v>
      </c>
      <c r="BQ9">
        <f t="shared" si="32"/>
        <v>0</v>
      </c>
      <c r="BR9">
        <f t="shared" si="33"/>
        <v>0</v>
      </c>
      <c r="BS9">
        <f t="shared" si="34"/>
        <v>0</v>
      </c>
      <c r="BU9" t="s">
        <v>198</v>
      </c>
      <c r="BV9" t="s">
        <v>82</v>
      </c>
      <c r="BW9" t="b">
        <v>0</v>
      </c>
      <c r="CA9">
        <f t="shared" si="35"/>
        <v>0</v>
      </c>
      <c r="CB9">
        <f t="shared" si="36"/>
        <v>0</v>
      </c>
      <c r="CC9">
        <f t="shared" si="37"/>
        <v>0</v>
      </c>
      <c r="CE9" t="s">
        <v>198</v>
      </c>
      <c r="CF9" t="s">
        <v>82</v>
      </c>
      <c r="CG9" t="b">
        <v>0</v>
      </c>
      <c r="CK9">
        <f t="shared" si="38"/>
        <v>0</v>
      </c>
      <c r="CL9">
        <f t="shared" si="39"/>
        <v>0</v>
      </c>
      <c r="CM9">
        <f t="shared" si="40"/>
        <v>0</v>
      </c>
      <c r="CO9" t="s">
        <v>198</v>
      </c>
      <c r="CP9" t="s">
        <v>82</v>
      </c>
      <c r="CQ9" t="b">
        <v>0</v>
      </c>
      <c r="CU9">
        <f t="shared" si="41"/>
        <v>0</v>
      </c>
      <c r="CV9">
        <f t="shared" si="42"/>
        <v>0</v>
      </c>
      <c r="CW9">
        <f t="shared" si="43"/>
        <v>0</v>
      </c>
      <c r="CY9" t="s">
        <v>198</v>
      </c>
      <c r="CZ9" t="s">
        <v>82</v>
      </c>
      <c r="DA9" t="b">
        <v>0</v>
      </c>
    </row>
    <row r="10" spans="1:108" x14ac:dyDescent="0.3">
      <c r="A10" s="23">
        <v>9</v>
      </c>
      <c r="B10" t="str">
        <f t="shared" si="0"/>
        <v>drawDirMaxFlatPartingLineToBoxHeightRatio</v>
      </c>
      <c r="C10" s="14">
        <f t="shared" si="13"/>
        <v>1</v>
      </c>
      <c r="D10" s="16">
        <f t="shared" si="1"/>
        <v>0.1</v>
      </c>
      <c r="E10" s="17" t="str">
        <f t="shared" si="2"/>
        <v>New Note</v>
      </c>
      <c r="F10" s="16">
        <f t="shared" si="3"/>
        <v>0.1</v>
      </c>
      <c r="G10" s="17" t="str">
        <f t="shared" si="14"/>
        <v>-</v>
      </c>
      <c r="H10" s="16">
        <f t="shared" si="4"/>
        <v>0.1</v>
      </c>
      <c r="I10" s="17" t="str">
        <f t="shared" si="15"/>
        <v>-</v>
      </c>
      <c r="J10" s="16">
        <f t="shared" si="5"/>
        <v>0.1</v>
      </c>
      <c r="K10" s="17" t="str">
        <f t="shared" si="16"/>
        <v>-</v>
      </c>
      <c r="L10" s="16">
        <f t="shared" si="6"/>
        <v>0.1</v>
      </c>
      <c r="M10" s="17" t="str">
        <f t="shared" si="17"/>
        <v>-</v>
      </c>
      <c r="N10" s="16">
        <f t="shared" si="7"/>
        <v>0.1</v>
      </c>
      <c r="O10" s="17" t="str">
        <f t="shared" si="18"/>
        <v>-</v>
      </c>
      <c r="P10" s="16">
        <f t="shared" si="8"/>
        <v>0.1</v>
      </c>
      <c r="Q10" s="17" t="str">
        <f t="shared" si="9"/>
        <v>-</v>
      </c>
      <c r="R10" s="16">
        <f t="shared" si="10"/>
        <v>0.1</v>
      </c>
      <c r="S10" s="17" t="str">
        <f t="shared" si="11"/>
        <v>-</v>
      </c>
      <c r="T10" s="15">
        <f t="shared" si="12"/>
        <v>0.1</v>
      </c>
      <c r="U10"/>
      <c r="V10">
        <f t="shared" si="19"/>
        <v>9</v>
      </c>
      <c r="W10" t="s">
        <v>200</v>
      </c>
      <c r="X10" t="s">
        <v>67</v>
      </c>
      <c r="Y10">
        <v>0.1</v>
      </c>
      <c r="AB10" t="s">
        <v>201</v>
      </c>
      <c r="AC10">
        <f t="shared" si="20"/>
        <v>0</v>
      </c>
      <c r="AD10">
        <f t="shared" si="21"/>
        <v>0</v>
      </c>
      <c r="AE10">
        <f t="shared" si="22"/>
        <v>1</v>
      </c>
      <c r="AF10" t="s">
        <v>178</v>
      </c>
      <c r="AG10" t="s">
        <v>200</v>
      </c>
      <c r="AH10" t="s">
        <v>67</v>
      </c>
      <c r="AI10">
        <v>0.1</v>
      </c>
      <c r="AM10">
        <f t="shared" si="23"/>
        <v>0</v>
      </c>
      <c r="AN10">
        <f t="shared" si="24"/>
        <v>0</v>
      </c>
      <c r="AO10">
        <f t="shared" si="25"/>
        <v>0</v>
      </c>
      <c r="AQ10" t="s">
        <v>200</v>
      </c>
      <c r="AR10" t="s">
        <v>67</v>
      </c>
      <c r="AS10">
        <v>0.1</v>
      </c>
      <c r="AW10">
        <f t="shared" si="26"/>
        <v>0</v>
      </c>
      <c r="AX10">
        <f t="shared" si="27"/>
        <v>0</v>
      </c>
      <c r="AY10">
        <f t="shared" si="28"/>
        <v>0</v>
      </c>
      <c r="BA10" t="s">
        <v>200</v>
      </c>
      <c r="BB10" t="s">
        <v>67</v>
      </c>
      <c r="BC10">
        <v>0.1</v>
      </c>
      <c r="BG10">
        <f t="shared" si="29"/>
        <v>0</v>
      </c>
      <c r="BH10">
        <f t="shared" si="30"/>
        <v>0</v>
      </c>
      <c r="BI10">
        <f t="shared" si="31"/>
        <v>0</v>
      </c>
      <c r="BK10" t="s">
        <v>200</v>
      </c>
      <c r="BL10" t="s">
        <v>67</v>
      </c>
      <c r="BM10">
        <v>0.1</v>
      </c>
      <c r="BQ10">
        <f t="shared" si="32"/>
        <v>0</v>
      </c>
      <c r="BR10">
        <f t="shared" si="33"/>
        <v>0</v>
      </c>
      <c r="BS10">
        <f t="shared" si="34"/>
        <v>0</v>
      </c>
      <c r="BU10" t="s">
        <v>200</v>
      </c>
      <c r="BV10" t="s">
        <v>67</v>
      </c>
      <c r="BW10">
        <v>0.1</v>
      </c>
      <c r="CA10">
        <f t="shared" si="35"/>
        <v>0</v>
      </c>
      <c r="CB10">
        <f t="shared" si="36"/>
        <v>0</v>
      </c>
      <c r="CC10">
        <f t="shared" si="37"/>
        <v>0</v>
      </c>
      <c r="CE10" t="s">
        <v>200</v>
      </c>
      <c r="CF10" t="s">
        <v>67</v>
      </c>
      <c r="CG10">
        <v>0.1</v>
      </c>
      <c r="CK10">
        <f t="shared" si="38"/>
        <v>0</v>
      </c>
      <c r="CL10">
        <f t="shared" si="39"/>
        <v>0</v>
      </c>
      <c r="CM10">
        <f t="shared" si="40"/>
        <v>0</v>
      </c>
      <c r="CO10" t="s">
        <v>200</v>
      </c>
      <c r="CP10" t="s">
        <v>67</v>
      </c>
      <c r="CQ10">
        <v>0.1</v>
      </c>
      <c r="CU10">
        <f t="shared" si="41"/>
        <v>0</v>
      </c>
      <c r="CV10">
        <f t="shared" si="42"/>
        <v>0</v>
      </c>
      <c r="CW10">
        <f t="shared" si="43"/>
        <v>0</v>
      </c>
      <c r="CY10" t="s">
        <v>200</v>
      </c>
      <c r="CZ10" t="s">
        <v>67</v>
      </c>
      <c r="DA10">
        <v>0.1</v>
      </c>
    </row>
    <row r="11" spans="1:108" x14ac:dyDescent="0.3">
      <c r="A11" s="23">
        <v>10</v>
      </c>
      <c r="B11" t="str">
        <f t="shared" si="0"/>
        <v>drawDirMaxNegligibleUndercutToPartVolumeRatio</v>
      </c>
      <c r="C11" s="14">
        <f t="shared" si="13"/>
        <v>1</v>
      </c>
      <c r="D11" s="16">
        <f t="shared" si="1"/>
        <v>9.9999999999999995E-7</v>
      </c>
      <c r="E11" s="17" t="str">
        <f t="shared" si="2"/>
        <v>New Note</v>
      </c>
      <c r="F11" s="16">
        <f t="shared" si="3"/>
        <v>9.9999999999999995E-7</v>
      </c>
      <c r="G11" s="17" t="str">
        <f t="shared" si="14"/>
        <v>-</v>
      </c>
      <c r="H11" s="16">
        <f t="shared" si="4"/>
        <v>9.9999999999999995E-7</v>
      </c>
      <c r="I11" s="17" t="str">
        <f t="shared" si="15"/>
        <v>-</v>
      </c>
      <c r="J11" s="16">
        <f t="shared" si="5"/>
        <v>9.9999999999999995E-7</v>
      </c>
      <c r="K11" s="17" t="str">
        <f t="shared" si="16"/>
        <v>-</v>
      </c>
      <c r="L11" s="16">
        <f t="shared" si="6"/>
        <v>9.9999999999999995E-7</v>
      </c>
      <c r="M11" s="17" t="str">
        <f t="shared" si="17"/>
        <v>-</v>
      </c>
      <c r="N11" s="16">
        <f t="shared" si="7"/>
        <v>9.9999999999999995E-7</v>
      </c>
      <c r="O11" s="17" t="str">
        <f t="shared" si="18"/>
        <v>-</v>
      </c>
      <c r="P11" s="16">
        <f t="shared" si="8"/>
        <v>9.9999999999999995E-7</v>
      </c>
      <c r="Q11" s="17" t="str">
        <f t="shared" si="9"/>
        <v>-</v>
      </c>
      <c r="R11" s="16">
        <f t="shared" si="10"/>
        <v>9.9999999999999995E-7</v>
      </c>
      <c r="S11" s="17" t="str">
        <f t="shared" si="11"/>
        <v>-</v>
      </c>
      <c r="T11" s="15">
        <f t="shared" si="12"/>
        <v>9.9999999999999995E-7</v>
      </c>
      <c r="U11"/>
      <c r="V11">
        <f t="shared" si="19"/>
        <v>10</v>
      </c>
      <c r="W11" t="s">
        <v>202</v>
      </c>
      <c r="X11" t="s">
        <v>67</v>
      </c>
      <c r="Y11">
        <v>9.9999999999999995E-7</v>
      </c>
      <c r="AB11" t="s">
        <v>203</v>
      </c>
      <c r="AC11">
        <f t="shared" si="20"/>
        <v>0</v>
      </c>
      <c r="AD11">
        <f t="shared" si="21"/>
        <v>0</v>
      </c>
      <c r="AE11">
        <f t="shared" si="22"/>
        <v>1</v>
      </c>
      <c r="AF11" t="s">
        <v>178</v>
      </c>
      <c r="AG11" t="s">
        <v>202</v>
      </c>
      <c r="AH11" t="s">
        <v>67</v>
      </c>
      <c r="AI11">
        <v>9.9999999999999995E-7</v>
      </c>
      <c r="AM11">
        <f t="shared" si="23"/>
        <v>0</v>
      </c>
      <c r="AN11">
        <f t="shared" si="24"/>
        <v>0</v>
      </c>
      <c r="AO11">
        <f t="shared" si="25"/>
        <v>0</v>
      </c>
      <c r="AQ11" t="s">
        <v>202</v>
      </c>
      <c r="AR11" t="s">
        <v>67</v>
      </c>
      <c r="AS11">
        <v>9.9999999999999995E-7</v>
      </c>
      <c r="AW11">
        <f t="shared" si="26"/>
        <v>0</v>
      </c>
      <c r="AX11">
        <f t="shared" si="27"/>
        <v>0</v>
      </c>
      <c r="AY11">
        <f t="shared" si="28"/>
        <v>0</v>
      </c>
      <c r="BA11" t="s">
        <v>202</v>
      </c>
      <c r="BB11" t="s">
        <v>67</v>
      </c>
      <c r="BC11">
        <v>9.9999999999999995E-7</v>
      </c>
      <c r="BG11">
        <f t="shared" si="29"/>
        <v>0</v>
      </c>
      <c r="BH11">
        <f t="shared" si="30"/>
        <v>0</v>
      </c>
      <c r="BI11">
        <f t="shared" si="31"/>
        <v>0</v>
      </c>
      <c r="BK11" t="s">
        <v>202</v>
      </c>
      <c r="BL11" t="s">
        <v>67</v>
      </c>
      <c r="BM11">
        <v>9.9999999999999995E-7</v>
      </c>
      <c r="BQ11">
        <f t="shared" si="32"/>
        <v>0</v>
      </c>
      <c r="BR11">
        <f t="shared" si="33"/>
        <v>0</v>
      </c>
      <c r="BS11">
        <f t="shared" si="34"/>
        <v>0</v>
      </c>
      <c r="BU11" t="s">
        <v>202</v>
      </c>
      <c r="BV11" t="s">
        <v>67</v>
      </c>
      <c r="BW11">
        <v>9.9999999999999995E-7</v>
      </c>
      <c r="CA11">
        <f t="shared" si="35"/>
        <v>0</v>
      </c>
      <c r="CB11">
        <f t="shared" si="36"/>
        <v>0</v>
      </c>
      <c r="CC11">
        <f t="shared" si="37"/>
        <v>0</v>
      </c>
      <c r="CE11" t="s">
        <v>202</v>
      </c>
      <c r="CF11" t="s">
        <v>67</v>
      </c>
      <c r="CG11">
        <v>9.9999999999999995E-7</v>
      </c>
      <c r="CK11">
        <f t="shared" si="38"/>
        <v>0</v>
      </c>
      <c r="CL11">
        <f t="shared" si="39"/>
        <v>0</v>
      </c>
      <c r="CM11">
        <f t="shared" si="40"/>
        <v>0</v>
      </c>
      <c r="CO11" t="s">
        <v>202</v>
      </c>
      <c r="CP11" t="s">
        <v>67</v>
      </c>
      <c r="CQ11">
        <v>9.9999999999999995E-7</v>
      </c>
      <c r="CU11">
        <f t="shared" si="41"/>
        <v>0</v>
      </c>
      <c r="CV11">
        <f t="shared" si="42"/>
        <v>0</v>
      </c>
      <c r="CW11">
        <f t="shared" si="43"/>
        <v>0</v>
      </c>
      <c r="CY11" t="s">
        <v>202</v>
      </c>
      <c r="CZ11" t="s">
        <v>67</v>
      </c>
      <c r="DA11">
        <v>9.9999999999999995E-7</v>
      </c>
    </row>
    <row r="12" spans="1:108" x14ac:dyDescent="0.3">
      <c r="A12" s="23">
        <v>11</v>
      </c>
      <c r="B12" t="str">
        <f t="shared" si="0"/>
        <v>drawDirMaxRayDirs</v>
      </c>
      <c r="C12" s="14">
        <f t="shared" si="13"/>
        <v>1</v>
      </c>
      <c r="D12" s="16">
        <f t="shared" si="1"/>
        <v>20</v>
      </c>
      <c r="E12" s="17" t="str">
        <f t="shared" si="2"/>
        <v>New Note</v>
      </c>
      <c r="F12" s="16">
        <f t="shared" si="3"/>
        <v>20</v>
      </c>
      <c r="G12" s="17" t="str">
        <f t="shared" si="14"/>
        <v>-</v>
      </c>
      <c r="H12" s="16">
        <f t="shared" si="4"/>
        <v>20</v>
      </c>
      <c r="I12" s="17" t="str">
        <f t="shared" si="15"/>
        <v>-</v>
      </c>
      <c r="J12" s="16">
        <f t="shared" si="5"/>
        <v>20</v>
      </c>
      <c r="K12" s="17" t="str">
        <f t="shared" si="16"/>
        <v>-</v>
      </c>
      <c r="L12" s="16">
        <f t="shared" si="6"/>
        <v>20</v>
      </c>
      <c r="M12" s="17" t="str">
        <f t="shared" si="17"/>
        <v>-</v>
      </c>
      <c r="N12" s="16">
        <f t="shared" si="7"/>
        <v>20</v>
      </c>
      <c r="O12" s="17" t="str">
        <f t="shared" si="18"/>
        <v>-</v>
      </c>
      <c r="P12" s="16">
        <f t="shared" si="8"/>
        <v>20</v>
      </c>
      <c r="Q12" s="17" t="str">
        <f t="shared" si="9"/>
        <v>-</v>
      </c>
      <c r="R12" s="16">
        <f t="shared" si="10"/>
        <v>20</v>
      </c>
      <c r="S12" s="17" t="str">
        <f t="shared" si="11"/>
        <v>-</v>
      </c>
      <c r="T12" s="15">
        <f t="shared" si="12"/>
        <v>20</v>
      </c>
      <c r="U12"/>
      <c r="V12">
        <f t="shared" si="19"/>
        <v>11</v>
      </c>
      <c r="W12" t="s">
        <v>204</v>
      </c>
      <c r="X12" t="s">
        <v>73</v>
      </c>
      <c r="Y12">
        <v>20</v>
      </c>
      <c r="AB12" t="s">
        <v>205</v>
      </c>
      <c r="AC12">
        <f t="shared" si="20"/>
        <v>0</v>
      </c>
      <c r="AD12">
        <f t="shared" si="21"/>
        <v>0</v>
      </c>
      <c r="AE12">
        <f t="shared" si="22"/>
        <v>1</v>
      </c>
      <c r="AF12" t="s">
        <v>178</v>
      </c>
      <c r="AG12" t="s">
        <v>204</v>
      </c>
      <c r="AH12" t="s">
        <v>73</v>
      </c>
      <c r="AI12">
        <v>20</v>
      </c>
      <c r="AM12">
        <f t="shared" si="23"/>
        <v>0</v>
      </c>
      <c r="AN12">
        <f t="shared" si="24"/>
        <v>0</v>
      </c>
      <c r="AO12">
        <f t="shared" si="25"/>
        <v>0</v>
      </c>
      <c r="AQ12" t="s">
        <v>204</v>
      </c>
      <c r="AR12" t="s">
        <v>73</v>
      </c>
      <c r="AS12">
        <v>20</v>
      </c>
      <c r="AW12">
        <f t="shared" si="26"/>
        <v>0</v>
      </c>
      <c r="AX12">
        <f t="shared" si="27"/>
        <v>0</v>
      </c>
      <c r="AY12">
        <f t="shared" si="28"/>
        <v>0</v>
      </c>
      <c r="BA12" t="s">
        <v>204</v>
      </c>
      <c r="BB12" t="s">
        <v>73</v>
      </c>
      <c r="BC12">
        <v>20</v>
      </c>
      <c r="BG12">
        <f t="shared" si="29"/>
        <v>0</v>
      </c>
      <c r="BH12">
        <f t="shared" si="30"/>
        <v>0</v>
      </c>
      <c r="BI12">
        <f t="shared" si="31"/>
        <v>0</v>
      </c>
      <c r="BK12" t="s">
        <v>204</v>
      </c>
      <c r="BL12" t="s">
        <v>73</v>
      </c>
      <c r="BM12">
        <v>20</v>
      </c>
      <c r="BQ12">
        <f t="shared" si="32"/>
        <v>0</v>
      </c>
      <c r="BR12">
        <f t="shared" si="33"/>
        <v>0</v>
      </c>
      <c r="BS12">
        <f t="shared" si="34"/>
        <v>0</v>
      </c>
      <c r="BU12" t="s">
        <v>204</v>
      </c>
      <c r="BV12" t="s">
        <v>73</v>
      </c>
      <c r="BW12">
        <v>20</v>
      </c>
      <c r="CA12">
        <f t="shared" si="35"/>
        <v>0</v>
      </c>
      <c r="CB12">
        <f t="shared" si="36"/>
        <v>0</v>
      </c>
      <c r="CC12">
        <f t="shared" si="37"/>
        <v>0</v>
      </c>
      <c r="CE12" t="s">
        <v>204</v>
      </c>
      <c r="CF12" t="s">
        <v>73</v>
      </c>
      <c r="CG12">
        <v>20</v>
      </c>
      <c r="CK12">
        <f t="shared" si="38"/>
        <v>0</v>
      </c>
      <c r="CL12">
        <f t="shared" si="39"/>
        <v>0</v>
      </c>
      <c r="CM12">
        <f t="shared" si="40"/>
        <v>0</v>
      </c>
      <c r="CO12" t="s">
        <v>204</v>
      </c>
      <c r="CP12" t="s">
        <v>73</v>
      </c>
      <c r="CQ12">
        <v>20</v>
      </c>
      <c r="CU12">
        <f t="shared" si="41"/>
        <v>0</v>
      </c>
      <c r="CV12">
        <f t="shared" si="42"/>
        <v>0</v>
      </c>
      <c r="CW12">
        <f t="shared" si="43"/>
        <v>0</v>
      </c>
      <c r="CY12" t="s">
        <v>204</v>
      </c>
      <c r="CZ12" t="s">
        <v>73</v>
      </c>
      <c r="DA12">
        <v>20</v>
      </c>
    </row>
    <row r="13" spans="1:108" x14ac:dyDescent="0.3">
      <c r="A13" s="23">
        <v>12</v>
      </c>
      <c r="B13" t="str">
        <f t="shared" si="0"/>
        <v>drawDirMaxRays</v>
      </c>
      <c r="C13" s="14">
        <f t="shared" si="13"/>
        <v>1</v>
      </c>
      <c r="D13" s="16">
        <f t="shared" si="1"/>
        <v>90000</v>
      </c>
      <c r="E13" s="17" t="str">
        <f t="shared" si="2"/>
        <v>New Note</v>
      </c>
      <c r="F13" s="16">
        <f t="shared" si="3"/>
        <v>90000</v>
      </c>
      <c r="G13" s="17" t="str">
        <f t="shared" si="14"/>
        <v>-</v>
      </c>
      <c r="H13" s="16">
        <f t="shared" si="4"/>
        <v>90000</v>
      </c>
      <c r="I13" s="17" t="str">
        <f t="shared" si="15"/>
        <v>-</v>
      </c>
      <c r="J13" s="16">
        <f t="shared" si="5"/>
        <v>90000</v>
      </c>
      <c r="K13" s="17" t="str">
        <f t="shared" si="16"/>
        <v>-</v>
      </c>
      <c r="L13" s="16">
        <f t="shared" si="6"/>
        <v>90000</v>
      </c>
      <c r="M13" s="17" t="str">
        <f t="shared" si="17"/>
        <v>-</v>
      </c>
      <c r="N13" s="16">
        <f t="shared" si="7"/>
        <v>90000</v>
      </c>
      <c r="O13" s="17" t="str">
        <f t="shared" si="18"/>
        <v>-</v>
      </c>
      <c r="P13" s="16">
        <f t="shared" si="8"/>
        <v>90000</v>
      </c>
      <c r="Q13" s="17" t="str">
        <f t="shared" si="9"/>
        <v>-</v>
      </c>
      <c r="R13" s="16">
        <f t="shared" si="10"/>
        <v>90000</v>
      </c>
      <c r="S13" s="17" t="str">
        <f t="shared" si="11"/>
        <v>-</v>
      </c>
      <c r="T13" s="15">
        <f t="shared" si="12"/>
        <v>90000</v>
      </c>
      <c r="U13"/>
      <c r="V13">
        <f t="shared" si="19"/>
        <v>12</v>
      </c>
      <c r="W13" t="s">
        <v>206</v>
      </c>
      <c r="X13" t="s">
        <v>73</v>
      </c>
      <c r="Y13">
        <v>90000</v>
      </c>
      <c r="AB13" t="s">
        <v>207</v>
      </c>
      <c r="AC13">
        <f t="shared" si="20"/>
        <v>0</v>
      </c>
      <c r="AD13">
        <f t="shared" si="21"/>
        <v>0</v>
      </c>
      <c r="AE13">
        <f t="shared" si="22"/>
        <v>1</v>
      </c>
      <c r="AF13" t="s">
        <v>178</v>
      </c>
      <c r="AG13" t="s">
        <v>206</v>
      </c>
      <c r="AH13" t="s">
        <v>73</v>
      </c>
      <c r="AI13" s="31">
        <v>90000</v>
      </c>
      <c r="AM13">
        <f t="shared" si="23"/>
        <v>0</v>
      </c>
      <c r="AN13">
        <f t="shared" si="24"/>
        <v>0</v>
      </c>
      <c r="AO13">
        <f t="shared" si="25"/>
        <v>0</v>
      </c>
      <c r="AQ13" t="s">
        <v>206</v>
      </c>
      <c r="AR13" t="s">
        <v>73</v>
      </c>
      <c r="AS13" s="31">
        <v>90000</v>
      </c>
      <c r="AW13">
        <f t="shared" si="26"/>
        <v>0</v>
      </c>
      <c r="AX13">
        <f t="shared" si="27"/>
        <v>0</v>
      </c>
      <c r="AY13">
        <f t="shared" si="28"/>
        <v>0</v>
      </c>
      <c r="BA13" t="s">
        <v>206</v>
      </c>
      <c r="BB13" t="s">
        <v>73</v>
      </c>
      <c r="BC13">
        <v>90000</v>
      </c>
      <c r="BG13">
        <f t="shared" si="29"/>
        <v>0</v>
      </c>
      <c r="BH13">
        <f t="shared" si="30"/>
        <v>0</v>
      </c>
      <c r="BI13">
        <f t="shared" si="31"/>
        <v>0</v>
      </c>
      <c r="BK13" t="s">
        <v>206</v>
      </c>
      <c r="BL13" t="s">
        <v>73</v>
      </c>
      <c r="BM13">
        <v>90000</v>
      </c>
      <c r="BQ13">
        <f t="shared" si="32"/>
        <v>0</v>
      </c>
      <c r="BR13">
        <f t="shared" si="33"/>
        <v>0</v>
      </c>
      <c r="BS13">
        <f t="shared" si="34"/>
        <v>0</v>
      </c>
      <c r="BU13" t="s">
        <v>206</v>
      </c>
      <c r="BV13" t="s">
        <v>73</v>
      </c>
      <c r="BW13">
        <v>90000</v>
      </c>
      <c r="CA13">
        <f t="shared" si="35"/>
        <v>0</v>
      </c>
      <c r="CB13">
        <f t="shared" si="36"/>
        <v>0</v>
      </c>
      <c r="CC13">
        <f t="shared" si="37"/>
        <v>0</v>
      </c>
      <c r="CE13" t="s">
        <v>206</v>
      </c>
      <c r="CF13" t="s">
        <v>73</v>
      </c>
      <c r="CG13">
        <v>90000</v>
      </c>
      <c r="CK13">
        <f t="shared" si="38"/>
        <v>0</v>
      </c>
      <c r="CL13">
        <f t="shared" si="39"/>
        <v>0</v>
      </c>
      <c r="CM13">
        <f t="shared" si="40"/>
        <v>0</v>
      </c>
      <c r="CO13" t="s">
        <v>206</v>
      </c>
      <c r="CP13" t="s">
        <v>73</v>
      </c>
      <c r="CQ13">
        <v>90000</v>
      </c>
      <c r="CU13">
        <f t="shared" si="41"/>
        <v>0</v>
      </c>
      <c r="CV13">
        <f t="shared" si="42"/>
        <v>0</v>
      </c>
      <c r="CW13">
        <f t="shared" si="43"/>
        <v>0</v>
      </c>
      <c r="CY13" t="s">
        <v>206</v>
      </c>
      <c r="CZ13" t="s">
        <v>73</v>
      </c>
      <c r="DA13">
        <v>90000</v>
      </c>
    </row>
    <row r="14" spans="1:108" x14ac:dyDescent="0.3">
      <c r="A14" s="23">
        <v>13</v>
      </c>
      <c r="B14" t="str">
        <f t="shared" si="0"/>
        <v>drawDirNoUndercutWeight</v>
      </c>
      <c r="C14" s="14">
        <f t="shared" si="13"/>
        <v>1</v>
      </c>
      <c r="D14" s="16">
        <f t="shared" ref="D14:D49" si="44">Y14</f>
        <v>1</v>
      </c>
      <c r="E14" s="17" t="str">
        <f t="shared" ref="E14:E49" si="45">IF(AF14&gt;0,AF14,"-")</f>
        <v>New Note</v>
      </c>
      <c r="F14" s="16">
        <f t="shared" ref="F14:F49" si="46">AI14</f>
        <v>1</v>
      </c>
      <c r="G14" s="17" t="str">
        <f t="shared" si="14"/>
        <v>-</v>
      </c>
      <c r="H14" s="16">
        <f t="shared" ref="H14:H49" si="47">AS14</f>
        <v>1</v>
      </c>
      <c r="I14" s="17" t="str">
        <f t="shared" si="15"/>
        <v>-</v>
      </c>
      <c r="J14" s="16">
        <f t="shared" ref="J14:J49" si="48">BC14</f>
        <v>1</v>
      </c>
      <c r="K14" s="17" t="str">
        <f t="shared" si="16"/>
        <v>-</v>
      </c>
      <c r="L14" s="16">
        <f t="shared" ref="L14:L49" si="49">BM14</f>
        <v>1</v>
      </c>
      <c r="M14" s="17" t="str">
        <f t="shared" si="17"/>
        <v>-</v>
      </c>
      <c r="N14" s="16">
        <f t="shared" ref="N14:N49" si="50">BW14</f>
        <v>1</v>
      </c>
      <c r="O14" s="17" t="str">
        <f t="shared" si="18"/>
        <v>-</v>
      </c>
      <c r="P14" s="16">
        <f t="shared" si="8"/>
        <v>1</v>
      </c>
      <c r="Q14" s="17" t="str">
        <f t="shared" si="9"/>
        <v>-</v>
      </c>
      <c r="R14" s="16">
        <f t="shared" ref="R14:R49" si="51">CQ14</f>
        <v>1</v>
      </c>
      <c r="S14" s="17" t="str">
        <f t="shared" ref="S14:S49" si="52">IF(CV14&gt;0,CV14,"-")</f>
        <v>-</v>
      </c>
      <c r="T14" s="15">
        <f t="shared" ref="T14:T49" si="53">DA14</f>
        <v>1</v>
      </c>
      <c r="U14"/>
      <c r="V14">
        <f t="shared" si="19"/>
        <v>13</v>
      </c>
      <c r="W14" t="s">
        <v>208</v>
      </c>
      <c r="X14" t="s">
        <v>67</v>
      </c>
      <c r="Y14">
        <v>1</v>
      </c>
      <c r="AB14" t="s">
        <v>209</v>
      </c>
      <c r="AC14">
        <f t="shared" si="20"/>
        <v>0</v>
      </c>
      <c r="AD14">
        <f t="shared" si="21"/>
        <v>0</v>
      </c>
      <c r="AE14">
        <f t="shared" si="22"/>
        <v>1</v>
      </c>
      <c r="AF14" t="s">
        <v>178</v>
      </c>
      <c r="AG14" t="s">
        <v>208</v>
      </c>
      <c r="AH14" t="s">
        <v>67</v>
      </c>
      <c r="AI14">
        <v>1</v>
      </c>
      <c r="AM14">
        <f t="shared" si="23"/>
        <v>0</v>
      </c>
      <c r="AN14">
        <f t="shared" si="24"/>
        <v>0</v>
      </c>
      <c r="AO14">
        <f t="shared" si="25"/>
        <v>0</v>
      </c>
      <c r="AQ14" t="s">
        <v>208</v>
      </c>
      <c r="AR14" t="s">
        <v>67</v>
      </c>
      <c r="AS14">
        <v>1</v>
      </c>
      <c r="AW14">
        <f t="shared" si="26"/>
        <v>0</v>
      </c>
      <c r="AX14">
        <f t="shared" si="27"/>
        <v>0</v>
      </c>
      <c r="AY14">
        <f t="shared" si="28"/>
        <v>0</v>
      </c>
      <c r="BA14" t="s">
        <v>208</v>
      </c>
      <c r="BB14" t="s">
        <v>67</v>
      </c>
      <c r="BC14">
        <v>1</v>
      </c>
      <c r="BG14">
        <f t="shared" si="29"/>
        <v>0</v>
      </c>
      <c r="BH14">
        <f t="shared" si="30"/>
        <v>0</v>
      </c>
      <c r="BI14">
        <f t="shared" si="31"/>
        <v>0</v>
      </c>
      <c r="BK14" t="s">
        <v>208</v>
      </c>
      <c r="BL14" t="s">
        <v>67</v>
      </c>
      <c r="BM14">
        <v>1</v>
      </c>
      <c r="BQ14">
        <f t="shared" si="32"/>
        <v>0</v>
      </c>
      <c r="BR14">
        <f t="shared" si="33"/>
        <v>0</v>
      </c>
      <c r="BS14">
        <f t="shared" si="34"/>
        <v>0</v>
      </c>
      <c r="BU14" t="s">
        <v>208</v>
      </c>
      <c r="BV14" t="s">
        <v>67</v>
      </c>
      <c r="BW14">
        <v>1</v>
      </c>
      <c r="CA14">
        <f t="shared" si="35"/>
        <v>0</v>
      </c>
      <c r="CB14">
        <f t="shared" si="36"/>
        <v>0</v>
      </c>
      <c r="CC14">
        <f t="shared" si="37"/>
        <v>0</v>
      </c>
      <c r="CE14" t="s">
        <v>208</v>
      </c>
      <c r="CF14" t="s">
        <v>67</v>
      </c>
      <c r="CG14">
        <v>1</v>
      </c>
      <c r="CK14">
        <f t="shared" si="38"/>
        <v>0</v>
      </c>
      <c r="CL14">
        <f t="shared" si="39"/>
        <v>0</v>
      </c>
      <c r="CM14">
        <f t="shared" si="40"/>
        <v>0</v>
      </c>
      <c r="CO14" t="s">
        <v>208</v>
      </c>
      <c r="CP14" t="s">
        <v>67</v>
      </c>
      <c r="CQ14">
        <v>1</v>
      </c>
      <c r="CU14">
        <f t="shared" si="41"/>
        <v>0</v>
      </c>
      <c r="CV14">
        <f t="shared" si="42"/>
        <v>0</v>
      </c>
      <c r="CW14">
        <f t="shared" si="43"/>
        <v>0</v>
      </c>
      <c r="CY14" t="s">
        <v>208</v>
      </c>
      <c r="CZ14" t="s">
        <v>67</v>
      </c>
      <c r="DA14">
        <v>1</v>
      </c>
    </row>
    <row r="15" spans="1:108" x14ac:dyDescent="0.3">
      <c r="A15" s="23">
        <v>14</v>
      </c>
      <c r="B15" t="str">
        <f t="shared" si="0"/>
        <v>drawDirPartingLineFlatnessFactor</v>
      </c>
      <c r="C15" s="14">
        <f t="shared" si="13"/>
        <v>1</v>
      </c>
      <c r="D15" s="16">
        <f t="shared" si="44"/>
        <v>0.2</v>
      </c>
      <c r="E15" s="17" t="str">
        <f t="shared" si="45"/>
        <v>New Note</v>
      </c>
      <c r="F15" s="16">
        <f t="shared" si="46"/>
        <v>0.2</v>
      </c>
      <c r="G15" s="17" t="str">
        <f t="shared" si="14"/>
        <v>-</v>
      </c>
      <c r="H15" s="16">
        <f t="shared" si="47"/>
        <v>0.2</v>
      </c>
      <c r="I15" s="17" t="str">
        <f t="shared" si="15"/>
        <v>-</v>
      </c>
      <c r="J15" s="16">
        <f t="shared" si="48"/>
        <v>0.2</v>
      </c>
      <c r="K15" s="17" t="str">
        <f t="shared" si="16"/>
        <v>-</v>
      </c>
      <c r="L15" s="16">
        <f t="shared" si="49"/>
        <v>0.2</v>
      </c>
      <c r="M15" s="17" t="str">
        <f t="shared" si="17"/>
        <v>-</v>
      </c>
      <c r="N15" s="16">
        <f t="shared" si="50"/>
        <v>0.2</v>
      </c>
      <c r="O15" s="17" t="str">
        <f t="shared" si="18"/>
        <v>-</v>
      </c>
      <c r="P15" s="16">
        <f t="shared" si="8"/>
        <v>0.2</v>
      </c>
      <c r="Q15" s="17" t="str">
        <f t="shared" si="9"/>
        <v>-</v>
      </c>
      <c r="R15" s="16">
        <f t="shared" si="51"/>
        <v>0.2</v>
      </c>
      <c r="S15" s="17" t="str">
        <f t="shared" si="52"/>
        <v>-</v>
      </c>
      <c r="T15" s="15">
        <f t="shared" si="53"/>
        <v>0.2</v>
      </c>
      <c r="U15"/>
      <c r="V15">
        <f t="shared" si="19"/>
        <v>14</v>
      </c>
      <c r="W15" t="s">
        <v>210</v>
      </c>
      <c r="X15" t="s">
        <v>67</v>
      </c>
      <c r="Y15">
        <v>0.2</v>
      </c>
      <c r="AB15" t="s">
        <v>211</v>
      </c>
      <c r="AC15">
        <f t="shared" si="20"/>
        <v>0</v>
      </c>
      <c r="AD15">
        <f t="shared" si="21"/>
        <v>0</v>
      </c>
      <c r="AE15">
        <f t="shared" si="22"/>
        <v>1</v>
      </c>
      <c r="AF15" t="s">
        <v>178</v>
      </c>
      <c r="AG15" t="s">
        <v>210</v>
      </c>
      <c r="AH15" t="s">
        <v>67</v>
      </c>
      <c r="AI15">
        <v>0.2</v>
      </c>
      <c r="AM15">
        <f t="shared" si="23"/>
        <v>0</v>
      </c>
      <c r="AN15">
        <f t="shared" si="24"/>
        <v>0</v>
      </c>
      <c r="AO15">
        <f t="shared" si="25"/>
        <v>0</v>
      </c>
      <c r="AQ15" t="s">
        <v>210</v>
      </c>
      <c r="AR15" t="s">
        <v>67</v>
      </c>
      <c r="AS15">
        <v>0.2</v>
      </c>
      <c r="AW15">
        <f t="shared" si="26"/>
        <v>0</v>
      </c>
      <c r="AX15">
        <f t="shared" si="27"/>
        <v>0</v>
      </c>
      <c r="AY15">
        <f t="shared" si="28"/>
        <v>0</v>
      </c>
      <c r="BA15" t="s">
        <v>210</v>
      </c>
      <c r="BB15" t="s">
        <v>67</v>
      </c>
      <c r="BC15">
        <v>0.2</v>
      </c>
      <c r="BG15">
        <f t="shared" si="29"/>
        <v>0</v>
      </c>
      <c r="BH15">
        <f t="shared" si="30"/>
        <v>0</v>
      </c>
      <c r="BI15">
        <f t="shared" si="31"/>
        <v>0</v>
      </c>
      <c r="BK15" t="s">
        <v>210</v>
      </c>
      <c r="BL15" t="s">
        <v>67</v>
      </c>
      <c r="BM15">
        <v>0.2</v>
      </c>
      <c r="BQ15">
        <f t="shared" si="32"/>
        <v>0</v>
      </c>
      <c r="BR15">
        <f t="shared" si="33"/>
        <v>0</v>
      </c>
      <c r="BS15">
        <f t="shared" si="34"/>
        <v>0</v>
      </c>
      <c r="BU15" t="s">
        <v>210</v>
      </c>
      <c r="BV15" t="s">
        <v>67</v>
      </c>
      <c r="BW15">
        <v>0.2</v>
      </c>
      <c r="CA15">
        <f t="shared" si="35"/>
        <v>0</v>
      </c>
      <c r="CB15">
        <f t="shared" si="36"/>
        <v>0</v>
      </c>
      <c r="CC15">
        <f t="shared" si="37"/>
        <v>0</v>
      </c>
      <c r="CE15" t="s">
        <v>210</v>
      </c>
      <c r="CF15" t="s">
        <v>67</v>
      </c>
      <c r="CG15">
        <v>0.2</v>
      </c>
      <c r="CK15">
        <f t="shared" si="38"/>
        <v>0</v>
      </c>
      <c r="CL15">
        <f t="shared" si="39"/>
        <v>0</v>
      </c>
      <c r="CM15">
        <f t="shared" si="40"/>
        <v>0</v>
      </c>
      <c r="CO15" t="s">
        <v>210</v>
      </c>
      <c r="CP15" t="s">
        <v>67</v>
      </c>
      <c r="CQ15">
        <v>0.2</v>
      </c>
      <c r="CU15">
        <f t="shared" si="41"/>
        <v>0</v>
      </c>
      <c r="CV15">
        <f t="shared" si="42"/>
        <v>0</v>
      </c>
      <c r="CW15">
        <f t="shared" si="43"/>
        <v>0</v>
      </c>
      <c r="CY15" t="s">
        <v>210</v>
      </c>
      <c r="CZ15" t="s">
        <v>67</v>
      </c>
      <c r="DA15">
        <v>0.2</v>
      </c>
    </row>
    <row r="16" spans="1:108" x14ac:dyDescent="0.3">
      <c r="A16" s="23">
        <v>15</v>
      </c>
      <c r="B16" t="str">
        <f t="shared" si="0"/>
        <v>drawDirPinHoleFactor</v>
      </c>
      <c r="C16" s="14">
        <f t="shared" si="13"/>
        <v>2</v>
      </c>
      <c r="D16" s="16">
        <f t="shared" si="44"/>
        <v>0.25</v>
      </c>
      <c r="E16" s="17" t="str">
        <f t="shared" si="45"/>
        <v>New Note</v>
      </c>
      <c r="F16" s="16">
        <f t="shared" si="46"/>
        <v>0.25</v>
      </c>
      <c r="G16" s="17" t="str">
        <f t="shared" si="14"/>
        <v>New Value</v>
      </c>
      <c r="H16" s="16">
        <f t="shared" si="47"/>
        <v>1</v>
      </c>
      <c r="I16" s="17" t="str">
        <f t="shared" si="15"/>
        <v>-</v>
      </c>
      <c r="J16" s="16">
        <f t="shared" si="48"/>
        <v>1</v>
      </c>
      <c r="K16" s="17" t="str">
        <f t="shared" si="16"/>
        <v>-</v>
      </c>
      <c r="L16" s="16">
        <f t="shared" si="49"/>
        <v>1</v>
      </c>
      <c r="M16" s="17" t="str">
        <f t="shared" si="17"/>
        <v>-</v>
      </c>
      <c r="N16" s="16">
        <f t="shared" si="50"/>
        <v>1</v>
      </c>
      <c r="O16" s="17" t="str">
        <f t="shared" si="18"/>
        <v>-</v>
      </c>
      <c r="P16" s="16">
        <f t="shared" si="8"/>
        <v>1</v>
      </c>
      <c r="Q16" s="17" t="str">
        <f t="shared" si="9"/>
        <v>-</v>
      </c>
      <c r="R16" s="16">
        <f t="shared" si="51"/>
        <v>1</v>
      </c>
      <c r="S16" s="17" t="str">
        <f t="shared" si="52"/>
        <v>-</v>
      </c>
      <c r="T16" s="15">
        <f t="shared" si="53"/>
        <v>1</v>
      </c>
      <c r="U16"/>
      <c r="V16">
        <f t="shared" si="19"/>
        <v>15</v>
      </c>
      <c r="W16" t="s">
        <v>212</v>
      </c>
      <c r="X16" t="s">
        <v>67</v>
      </c>
      <c r="Y16">
        <v>0.25</v>
      </c>
      <c r="AB16" t="s">
        <v>213</v>
      </c>
      <c r="AC16">
        <f t="shared" si="20"/>
        <v>0</v>
      </c>
      <c r="AD16">
        <f t="shared" si="21"/>
        <v>0</v>
      </c>
      <c r="AE16">
        <f t="shared" si="22"/>
        <v>1</v>
      </c>
      <c r="AF16" t="s">
        <v>178</v>
      </c>
      <c r="AG16" t="s">
        <v>212</v>
      </c>
      <c r="AH16" t="s">
        <v>67</v>
      </c>
      <c r="AI16">
        <v>0.25</v>
      </c>
      <c r="AM16">
        <f t="shared" si="23"/>
        <v>0</v>
      </c>
      <c r="AN16">
        <f t="shared" si="24"/>
        <v>1</v>
      </c>
      <c r="AO16">
        <f t="shared" si="25"/>
        <v>0</v>
      </c>
      <c r="AP16" t="s">
        <v>71</v>
      </c>
      <c r="AQ16" t="s">
        <v>212</v>
      </c>
      <c r="AR16" t="s">
        <v>67</v>
      </c>
      <c r="AS16">
        <v>1</v>
      </c>
      <c r="AW16">
        <f t="shared" si="26"/>
        <v>0</v>
      </c>
      <c r="AX16">
        <f t="shared" si="27"/>
        <v>0</v>
      </c>
      <c r="AY16">
        <f t="shared" si="28"/>
        <v>0</v>
      </c>
      <c r="BA16" t="s">
        <v>212</v>
      </c>
      <c r="BB16" t="s">
        <v>67</v>
      </c>
      <c r="BC16">
        <v>1</v>
      </c>
      <c r="BG16">
        <f t="shared" si="29"/>
        <v>0</v>
      </c>
      <c r="BH16">
        <f t="shared" si="30"/>
        <v>0</v>
      </c>
      <c r="BI16">
        <f t="shared" si="31"/>
        <v>0</v>
      </c>
      <c r="BK16" t="s">
        <v>212</v>
      </c>
      <c r="BL16" t="s">
        <v>67</v>
      </c>
      <c r="BM16">
        <v>1</v>
      </c>
      <c r="BQ16">
        <f t="shared" si="32"/>
        <v>0</v>
      </c>
      <c r="BR16">
        <f t="shared" si="33"/>
        <v>0</v>
      </c>
      <c r="BS16">
        <f t="shared" si="34"/>
        <v>0</v>
      </c>
      <c r="BU16" t="s">
        <v>212</v>
      </c>
      <c r="BV16" t="s">
        <v>67</v>
      </c>
      <c r="BW16">
        <v>1</v>
      </c>
      <c r="CA16">
        <f t="shared" si="35"/>
        <v>0</v>
      </c>
      <c r="CB16">
        <f t="shared" si="36"/>
        <v>0</v>
      </c>
      <c r="CC16">
        <f t="shared" si="37"/>
        <v>0</v>
      </c>
      <c r="CE16" t="s">
        <v>212</v>
      </c>
      <c r="CF16" t="s">
        <v>67</v>
      </c>
      <c r="CG16">
        <v>1</v>
      </c>
      <c r="CK16">
        <f t="shared" si="38"/>
        <v>0</v>
      </c>
      <c r="CL16">
        <f t="shared" si="39"/>
        <v>0</v>
      </c>
      <c r="CM16">
        <f t="shared" si="40"/>
        <v>0</v>
      </c>
      <c r="CO16" t="s">
        <v>212</v>
      </c>
      <c r="CP16" t="s">
        <v>67</v>
      </c>
      <c r="CQ16">
        <v>1</v>
      </c>
      <c r="CU16">
        <f t="shared" si="41"/>
        <v>0</v>
      </c>
      <c r="CV16">
        <f t="shared" si="42"/>
        <v>0</v>
      </c>
      <c r="CW16">
        <f t="shared" si="43"/>
        <v>0</v>
      </c>
      <c r="CY16" t="s">
        <v>212</v>
      </c>
      <c r="CZ16" t="s">
        <v>67</v>
      </c>
      <c r="DA16">
        <v>1</v>
      </c>
    </row>
    <row r="17" spans="1:108" x14ac:dyDescent="0.3">
      <c r="A17" s="23">
        <v>16</v>
      </c>
      <c r="B17" t="str">
        <f t="shared" si="0"/>
        <v>drawDirRibFactor</v>
      </c>
      <c r="C17" s="14">
        <f t="shared" si="13"/>
        <v>1</v>
      </c>
      <c r="D17" s="16">
        <f t="shared" si="44"/>
        <v>0</v>
      </c>
      <c r="E17" s="17" t="str">
        <f t="shared" si="45"/>
        <v>New Note</v>
      </c>
      <c r="F17" s="16">
        <f t="shared" si="46"/>
        <v>0</v>
      </c>
      <c r="G17" s="17" t="str">
        <f t="shared" si="14"/>
        <v>-</v>
      </c>
      <c r="H17" s="16">
        <f t="shared" si="47"/>
        <v>0</v>
      </c>
      <c r="I17" s="17" t="str">
        <f t="shared" si="15"/>
        <v>-</v>
      </c>
      <c r="J17" s="16">
        <f t="shared" si="48"/>
        <v>0</v>
      </c>
      <c r="K17" s="17" t="str">
        <f t="shared" si="16"/>
        <v>-</v>
      </c>
      <c r="L17" s="16">
        <f t="shared" si="49"/>
        <v>0</v>
      </c>
      <c r="M17" s="17" t="str">
        <f t="shared" si="17"/>
        <v>-</v>
      </c>
      <c r="N17" s="16">
        <f t="shared" si="50"/>
        <v>0</v>
      </c>
      <c r="O17" s="17" t="str">
        <f t="shared" si="18"/>
        <v>-</v>
      </c>
      <c r="P17" s="16">
        <f t="shared" si="8"/>
        <v>0</v>
      </c>
      <c r="Q17" s="17" t="str">
        <f t="shared" si="9"/>
        <v>-</v>
      </c>
      <c r="R17" s="16">
        <f t="shared" si="51"/>
        <v>0</v>
      </c>
      <c r="S17" s="17" t="str">
        <f t="shared" si="52"/>
        <v>-</v>
      </c>
      <c r="T17" s="15">
        <f t="shared" si="53"/>
        <v>0</v>
      </c>
      <c r="U17"/>
      <c r="V17">
        <f t="shared" si="19"/>
        <v>16</v>
      </c>
      <c r="W17" t="s">
        <v>214</v>
      </c>
      <c r="X17" t="s">
        <v>67</v>
      </c>
      <c r="Y17">
        <v>0</v>
      </c>
      <c r="AB17" t="s">
        <v>215</v>
      </c>
      <c r="AC17">
        <f t="shared" si="20"/>
        <v>0</v>
      </c>
      <c r="AD17">
        <f t="shared" si="21"/>
        <v>0</v>
      </c>
      <c r="AE17">
        <f t="shared" si="22"/>
        <v>1</v>
      </c>
      <c r="AF17" t="s">
        <v>178</v>
      </c>
      <c r="AG17" t="s">
        <v>214</v>
      </c>
      <c r="AH17" t="s">
        <v>67</v>
      </c>
      <c r="AI17">
        <v>0</v>
      </c>
      <c r="AM17">
        <f t="shared" si="23"/>
        <v>0</v>
      </c>
      <c r="AN17">
        <f t="shared" si="24"/>
        <v>0</v>
      </c>
      <c r="AO17">
        <f t="shared" si="25"/>
        <v>0</v>
      </c>
      <c r="AQ17" t="s">
        <v>214</v>
      </c>
      <c r="AR17" t="s">
        <v>67</v>
      </c>
      <c r="AS17">
        <v>0</v>
      </c>
      <c r="AW17">
        <f t="shared" si="26"/>
        <v>0</v>
      </c>
      <c r="AX17">
        <f t="shared" si="27"/>
        <v>0</v>
      </c>
      <c r="AY17">
        <f t="shared" si="28"/>
        <v>0</v>
      </c>
      <c r="BA17" t="s">
        <v>214</v>
      </c>
      <c r="BB17" t="s">
        <v>67</v>
      </c>
      <c r="BC17">
        <v>0</v>
      </c>
      <c r="BG17">
        <f t="shared" si="29"/>
        <v>0</v>
      </c>
      <c r="BH17">
        <f t="shared" si="30"/>
        <v>0</v>
      </c>
      <c r="BI17">
        <f t="shared" si="31"/>
        <v>0</v>
      </c>
      <c r="BK17" t="s">
        <v>214</v>
      </c>
      <c r="BL17" t="s">
        <v>67</v>
      </c>
      <c r="BM17">
        <v>0</v>
      </c>
      <c r="BQ17">
        <f t="shared" si="32"/>
        <v>0</v>
      </c>
      <c r="BR17">
        <f t="shared" si="33"/>
        <v>0</v>
      </c>
      <c r="BS17">
        <f t="shared" si="34"/>
        <v>0</v>
      </c>
      <c r="BU17" t="s">
        <v>214</v>
      </c>
      <c r="BV17" t="s">
        <v>67</v>
      </c>
      <c r="BW17">
        <v>0</v>
      </c>
      <c r="CA17">
        <f t="shared" si="35"/>
        <v>0</v>
      </c>
      <c r="CB17">
        <f t="shared" si="36"/>
        <v>0</v>
      </c>
      <c r="CC17">
        <f t="shared" si="37"/>
        <v>0</v>
      </c>
      <c r="CE17" t="s">
        <v>214</v>
      </c>
      <c r="CF17" t="s">
        <v>67</v>
      </c>
      <c r="CG17">
        <v>0</v>
      </c>
      <c r="CK17">
        <f t="shared" si="38"/>
        <v>0</v>
      </c>
      <c r="CL17">
        <f t="shared" si="39"/>
        <v>0</v>
      </c>
      <c r="CM17">
        <f t="shared" si="40"/>
        <v>0</v>
      </c>
      <c r="CO17" t="s">
        <v>214</v>
      </c>
      <c r="CP17" t="s">
        <v>67</v>
      </c>
      <c r="CQ17">
        <v>0</v>
      </c>
      <c r="CU17">
        <f t="shared" si="41"/>
        <v>0</v>
      </c>
      <c r="CV17">
        <f t="shared" si="42"/>
        <v>0</v>
      </c>
      <c r="CW17">
        <f t="shared" si="43"/>
        <v>0</v>
      </c>
      <c r="CY17" t="s">
        <v>214</v>
      </c>
      <c r="CZ17" t="s">
        <v>67</v>
      </c>
      <c r="DA17">
        <v>0</v>
      </c>
    </row>
    <row r="18" spans="1:108" x14ac:dyDescent="0.3">
      <c r="A18" s="23">
        <v>17</v>
      </c>
      <c r="B18" t="str">
        <f t="shared" si="0"/>
        <v>drawDirUndercutPresenceFactor</v>
      </c>
      <c r="C18" s="14">
        <f t="shared" si="13"/>
        <v>1</v>
      </c>
      <c r="D18" s="16">
        <f t="shared" si="44"/>
        <v>1</v>
      </c>
      <c r="E18" s="17" t="str">
        <f t="shared" si="45"/>
        <v>New Note</v>
      </c>
      <c r="F18" s="16">
        <f t="shared" si="46"/>
        <v>1</v>
      </c>
      <c r="G18" s="17" t="str">
        <f t="shared" si="14"/>
        <v>-</v>
      </c>
      <c r="H18" s="16">
        <f t="shared" si="47"/>
        <v>1</v>
      </c>
      <c r="I18" s="17" t="str">
        <f t="shared" si="15"/>
        <v>-</v>
      </c>
      <c r="J18" s="16">
        <f t="shared" si="48"/>
        <v>1</v>
      </c>
      <c r="K18" s="17" t="str">
        <f t="shared" si="16"/>
        <v>-</v>
      </c>
      <c r="L18" s="16">
        <f t="shared" si="49"/>
        <v>1</v>
      </c>
      <c r="M18" s="17" t="str">
        <f t="shared" si="17"/>
        <v>-</v>
      </c>
      <c r="N18" s="16">
        <f t="shared" si="50"/>
        <v>1</v>
      </c>
      <c r="O18" s="17" t="str">
        <f t="shared" si="18"/>
        <v>-</v>
      </c>
      <c r="P18" s="16">
        <f t="shared" si="8"/>
        <v>1</v>
      </c>
      <c r="Q18" s="17" t="str">
        <f t="shared" si="9"/>
        <v>-</v>
      </c>
      <c r="R18" s="16">
        <f t="shared" si="51"/>
        <v>1</v>
      </c>
      <c r="S18" s="17" t="str">
        <f t="shared" si="52"/>
        <v>-</v>
      </c>
      <c r="T18" s="15">
        <f t="shared" si="53"/>
        <v>1</v>
      </c>
      <c r="U18"/>
      <c r="V18">
        <f t="shared" si="19"/>
        <v>17</v>
      </c>
      <c r="W18" t="s">
        <v>216</v>
      </c>
      <c r="X18" t="s">
        <v>67</v>
      </c>
      <c r="Y18">
        <v>1</v>
      </c>
      <c r="AB18" t="s">
        <v>217</v>
      </c>
      <c r="AC18">
        <f t="shared" si="20"/>
        <v>0</v>
      </c>
      <c r="AD18">
        <f t="shared" si="21"/>
        <v>0</v>
      </c>
      <c r="AE18">
        <f t="shared" si="22"/>
        <v>1</v>
      </c>
      <c r="AF18" t="s">
        <v>178</v>
      </c>
      <c r="AG18" t="s">
        <v>216</v>
      </c>
      <c r="AH18" t="s">
        <v>67</v>
      </c>
      <c r="AI18">
        <v>1</v>
      </c>
      <c r="AM18">
        <f t="shared" si="23"/>
        <v>0</v>
      </c>
      <c r="AN18">
        <f t="shared" si="24"/>
        <v>0</v>
      </c>
      <c r="AO18">
        <f t="shared" si="25"/>
        <v>0</v>
      </c>
      <c r="AQ18" t="s">
        <v>216</v>
      </c>
      <c r="AR18" t="s">
        <v>67</v>
      </c>
      <c r="AS18">
        <v>1</v>
      </c>
      <c r="AW18">
        <f t="shared" si="26"/>
        <v>0</v>
      </c>
      <c r="AX18">
        <f t="shared" si="27"/>
        <v>0</v>
      </c>
      <c r="AY18">
        <f t="shared" si="28"/>
        <v>0</v>
      </c>
      <c r="BA18" t="s">
        <v>216</v>
      </c>
      <c r="BB18" t="s">
        <v>67</v>
      </c>
      <c r="BC18">
        <v>1</v>
      </c>
      <c r="BG18">
        <f t="shared" si="29"/>
        <v>0</v>
      </c>
      <c r="BH18">
        <f t="shared" si="30"/>
        <v>0</v>
      </c>
      <c r="BI18">
        <f t="shared" si="31"/>
        <v>0</v>
      </c>
      <c r="BK18" t="s">
        <v>216</v>
      </c>
      <c r="BL18" t="s">
        <v>67</v>
      </c>
      <c r="BM18">
        <v>1</v>
      </c>
      <c r="BQ18">
        <f t="shared" si="32"/>
        <v>0</v>
      </c>
      <c r="BR18">
        <f t="shared" si="33"/>
        <v>0</v>
      </c>
      <c r="BS18">
        <f t="shared" si="34"/>
        <v>0</v>
      </c>
      <c r="BU18" t="s">
        <v>216</v>
      </c>
      <c r="BV18" t="s">
        <v>67</v>
      </c>
      <c r="BW18">
        <v>1</v>
      </c>
      <c r="CA18">
        <f t="shared" si="35"/>
        <v>0</v>
      </c>
      <c r="CB18">
        <f t="shared" si="36"/>
        <v>0</v>
      </c>
      <c r="CC18">
        <f t="shared" si="37"/>
        <v>0</v>
      </c>
      <c r="CE18" t="s">
        <v>216</v>
      </c>
      <c r="CF18" t="s">
        <v>67</v>
      </c>
      <c r="CG18">
        <v>1</v>
      </c>
      <c r="CK18">
        <f t="shared" si="38"/>
        <v>0</v>
      </c>
      <c r="CL18">
        <f t="shared" si="39"/>
        <v>0</v>
      </c>
      <c r="CM18">
        <f t="shared" si="40"/>
        <v>0</v>
      </c>
      <c r="CO18" t="s">
        <v>216</v>
      </c>
      <c r="CP18" t="s">
        <v>67</v>
      </c>
      <c r="CQ18">
        <v>1</v>
      </c>
      <c r="CU18">
        <f t="shared" si="41"/>
        <v>0</v>
      </c>
      <c r="CV18">
        <f t="shared" si="42"/>
        <v>0</v>
      </c>
      <c r="CW18">
        <f t="shared" si="43"/>
        <v>0</v>
      </c>
      <c r="CY18" t="s">
        <v>216</v>
      </c>
      <c r="CZ18" t="s">
        <v>67</v>
      </c>
      <c r="DA18">
        <v>1</v>
      </c>
    </row>
    <row r="19" spans="1:108" x14ac:dyDescent="0.3">
      <c r="A19" s="23">
        <v>18</v>
      </c>
      <c r="B19" t="str">
        <f t="shared" si="0"/>
        <v>drawDirVoidAlignmentFactor</v>
      </c>
      <c r="C19" s="14">
        <f t="shared" si="13"/>
        <v>1</v>
      </c>
      <c r="D19" s="16">
        <f t="shared" si="44"/>
        <v>0</v>
      </c>
      <c r="E19" s="17" t="str">
        <f t="shared" si="45"/>
        <v>New Note</v>
      </c>
      <c r="F19" s="16">
        <f t="shared" si="46"/>
        <v>0</v>
      </c>
      <c r="G19" s="17" t="str">
        <f t="shared" si="14"/>
        <v>-</v>
      </c>
      <c r="H19" s="16">
        <f t="shared" si="47"/>
        <v>0</v>
      </c>
      <c r="I19" s="17" t="str">
        <f t="shared" si="15"/>
        <v>-</v>
      </c>
      <c r="J19" s="16">
        <f t="shared" si="48"/>
        <v>0</v>
      </c>
      <c r="K19" s="17" t="str">
        <f t="shared" si="16"/>
        <v>-</v>
      </c>
      <c r="L19" s="16">
        <f t="shared" si="49"/>
        <v>0</v>
      </c>
      <c r="M19" s="17" t="str">
        <f t="shared" si="17"/>
        <v>-</v>
      </c>
      <c r="N19" s="16">
        <f t="shared" si="50"/>
        <v>0</v>
      </c>
      <c r="O19" s="17" t="str">
        <f t="shared" si="18"/>
        <v>-</v>
      </c>
      <c r="P19" s="16">
        <f t="shared" si="8"/>
        <v>0</v>
      </c>
      <c r="Q19" s="17" t="str">
        <f t="shared" si="9"/>
        <v>-</v>
      </c>
      <c r="R19" s="16">
        <f t="shared" si="51"/>
        <v>0</v>
      </c>
      <c r="S19" s="17" t="str">
        <f t="shared" si="52"/>
        <v>-</v>
      </c>
      <c r="T19" s="15">
        <f t="shared" si="53"/>
        <v>0</v>
      </c>
      <c r="U19"/>
      <c r="V19">
        <f t="shared" si="19"/>
        <v>18</v>
      </c>
      <c r="W19" t="s">
        <v>218</v>
      </c>
      <c r="X19" t="s">
        <v>67</v>
      </c>
      <c r="Y19">
        <v>0</v>
      </c>
      <c r="AB19" t="s">
        <v>219</v>
      </c>
      <c r="AC19">
        <f t="shared" si="20"/>
        <v>0</v>
      </c>
      <c r="AD19">
        <f t="shared" si="21"/>
        <v>0</v>
      </c>
      <c r="AE19">
        <f t="shared" si="22"/>
        <v>1</v>
      </c>
      <c r="AF19" t="s">
        <v>178</v>
      </c>
      <c r="AG19" t="s">
        <v>218</v>
      </c>
      <c r="AH19" t="s">
        <v>67</v>
      </c>
      <c r="AI19">
        <v>0</v>
      </c>
      <c r="AM19">
        <f t="shared" si="23"/>
        <v>0</v>
      </c>
      <c r="AN19">
        <f t="shared" si="24"/>
        <v>0</v>
      </c>
      <c r="AO19">
        <f t="shared" si="25"/>
        <v>0</v>
      </c>
      <c r="AQ19" t="s">
        <v>218</v>
      </c>
      <c r="AR19" t="s">
        <v>67</v>
      </c>
      <c r="AS19">
        <v>0</v>
      </c>
      <c r="AW19">
        <f t="shared" si="26"/>
        <v>0</v>
      </c>
      <c r="AX19">
        <f t="shared" si="27"/>
        <v>0</v>
      </c>
      <c r="AY19">
        <f t="shared" si="28"/>
        <v>0</v>
      </c>
      <c r="BA19" t="s">
        <v>218</v>
      </c>
      <c r="BB19" t="s">
        <v>67</v>
      </c>
      <c r="BC19">
        <v>0</v>
      </c>
      <c r="BG19">
        <f t="shared" si="29"/>
        <v>0</v>
      </c>
      <c r="BH19">
        <f t="shared" si="30"/>
        <v>0</v>
      </c>
      <c r="BI19">
        <f t="shared" si="31"/>
        <v>0</v>
      </c>
      <c r="BK19" t="s">
        <v>218</v>
      </c>
      <c r="BL19" t="s">
        <v>67</v>
      </c>
      <c r="BM19">
        <v>0</v>
      </c>
      <c r="BQ19">
        <f t="shared" si="32"/>
        <v>0</v>
      </c>
      <c r="BR19">
        <f t="shared" si="33"/>
        <v>0</v>
      </c>
      <c r="BS19">
        <f t="shared" si="34"/>
        <v>0</v>
      </c>
      <c r="BU19" t="s">
        <v>218</v>
      </c>
      <c r="BV19" t="s">
        <v>67</v>
      </c>
      <c r="BW19">
        <v>0</v>
      </c>
      <c r="CA19">
        <f t="shared" si="35"/>
        <v>0</v>
      </c>
      <c r="CB19">
        <f t="shared" si="36"/>
        <v>0</v>
      </c>
      <c r="CC19">
        <f t="shared" si="37"/>
        <v>0</v>
      </c>
      <c r="CE19" t="s">
        <v>218</v>
      </c>
      <c r="CF19" t="s">
        <v>67</v>
      </c>
      <c r="CG19">
        <v>0</v>
      </c>
      <c r="CK19">
        <f t="shared" si="38"/>
        <v>0</v>
      </c>
      <c r="CL19">
        <f t="shared" si="39"/>
        <v>0</v>
      </c>
      <c r="CM19">
        <f t="shared" si="40"/>
        <v>0</v>
      </c>
      <c r="CO19" t="s">
        <v>218</v>
      </c>
      <c r="CP19" t="s">
        <v>67</v>
      </c>
      <c r="CQ19">
        <v>0</v>
      </c>
      <c r="CU19">
        <f t="shared" si="41"/>
        <v>0</v>
      </c>
      <c r="CV19">
        <f t="shared" si="42"/>
        <v>0</v>
      </c>
      <c r="CW19">
        <f t="shared" si="43"/>
        <v>0</v>
      </c>
      <c r="CY19" t="s">
        <v>218</v>
      </c>
      <c r="CZ19" t="s">
        <v>67</v>
      </c>
      <c r="DA19">
        <v>0</v>
      </c>
    </row>
    <row r="20" spans="1:108" x14ac:dyDescent="0.3">
      <c r="A20" s="23">
        <v>19</v>
      </c>
      <c r="B20" t="str">
        <f t="shared" si="0"/>
        <v>greenSandLargeHoleAspect</v>
      </c>
      <c r="C20" s="14">
        <f t="shared" si="13"/>
        <v>0</v>
      </c>
      <c r="D20" s="16">
        <f t="shared" si="44"/>
        <v>1</v>
      </c>
      <c r="E20" s="17" t="str">
        <f t="shared" si="45"/>
        <v>-</v>
      </c>
      <c r="F20" s="16">
        <f t="shared" si="46"/>
        <v>1</v>
      </c>
      <c r="G20" s="17" t="str">
        <f t="shared" si="14"/>
        <v>-</v>
      </c>
      <c r="H20" s="16">
        <f t="shared" si="47"/>
        <v>1</v>
      </c>
      <c r="I20" s="17" t="str">
        <f t="shared" si="15"/>
        <v>-</v>
      </c>
      <c r="J20" s="16">
        <f t="shared" si="48"/>
        <v>1</v>
      </c>
      <c r="K20" s="17" t="str">
        <f t="shared" si="16"/>
        <v>-</v>
      </c>
      <c r="L20" s="16">
        <f t="shared" si="49"/>
        <v>1</v>
      </c>
      <c r="M20" s="17" t="str">
        <f t="shared" si="17"/>
        <v>-</v>
      </c>
      <c r="N20" s="16">
        <f t="shared" si="50"/>
        <v>1</v>
      </c>
      <c r="O20" s="17" t="str">
        <f t="shared" si="18"/>
        <v>-</v>
      </c>
      <c r="P20" s="16">
        <f t="shared" si="8"/>
        <v>1</v>
      </c>
      <c r="Q20" s="17" t="str">
        <f t="shared" si="9"/>
        <v>-</v>
      </c>
      <c r="R20" s="16">
        <f t="shared" si="51"/>
        <v>1</v>
      </c>
      <c r="S20" s="17" t="str">
        <f t="shared" si="52"/>
        <v>-</v>
      </c>
      <c r="T20" s="15">
        <f t="shared" si="53"/>
        <v>1</v>
      </c>
      <c r="U20"/>
      <c r="V20">
        <f t="shared" si="19"/>
        <v>19</v>
      </c>
      <c r="W20" t="s">
        <v>220</v>
      </c>
      <c r="X20" t="s">
        <v>67</v>
      </c>
      <c r="Y20">
        <v>1</v>
      </c>
      <c r="AC20">
        <f t="shared" si="20"/>
        <v>0</v>
      </c>
      <c r="AD20">
        <f t="shared" si="21"/>
        <v>0</v>
      </c>
      <c r="AE20">
        <f t="shared" si="22"/>
        <v>0</v>
      </c>
      <c r="AG20" t="s">
        <v>220</v>
      </c>
      <c r="AH20" t="s">
        <v>67</v>
      </c>
      <c r="AI20">
        <v>1</v>
      </c>
      <c r="AM20">
        <f t="shared" si="23"/>
        <v>0</v>
      </c>
      <c r="AN20">
        <f t="shared" si="24"/>
        <v>0</v>
      </c>
      <c r="AO20">
        <f t="shared" si="25"/>
        <v>0</v>
      </c>
      <c r="AQ20" t="s">
        <v>220</v>
      </c>
      <c r="AR20" t="s">
        <v>67</v>
      </c>
      <c r="AS20">
        <v>1</v>
      </c>
      <c r="AW20">
        <f t="shared" si="26"/>
        <v>0</v>
      </c>
      <c r="AX20">
        <f t="shared" si="27"/>
        <v>0</v>
      </c>
      <c r="AY20">
        <f t="shared" si="28"/>
        <v>0</v>
      </c>
      <c r="BA20" t="s">
        <v>220</v>
      </c>
      <c r="BB20" t="s">
        <v>67</v>
      </c>
      <c r="BC20">
        <v>1</v>
      </c>
      <c r="BG20">
        <f t="shared" si="29"/>
        <v>0</v>
      </c>
      <c r="BH20">
        <f t="shared" si="30"/>
        <v>0</v>
      </c>
      <c r="BI20">
        <f t="shared" si="31"/>
        <v>0</v>
      </c>
      <c r="BK20" t="s">
        <v>220</v>
      </c>
      <c r="BL20" t="s">
        <v>67</v>
      </c>
      <c r="BM20">
        <v>1</v>
      </c>
      <c r="BQ20">
        <f t="shared" si="32"/>
        <v>0</v>
      </c>
      <c r="BR20">
        <f t="shared" si="33"/>
        <v>0</v>
      </c>
      <c r="BS20">
        <f t="shared" si="34"/>
        <v>0</v>
      </c>
      <c r="BU20" t="s">
        <v>220</v>
      </c>
      <c r="BV20" t="s">
        <v>67</v>
      </c>
      <c r="BW20">
        <v>1</v>
      </c>
      <c r="CA20">
        <f t="shared" si="35"/>
        <v>0</v>
      </c>
      <c r="CB20">
        <f t="shared" si="36"/>
        <v>0</v>
      </c>
      <c r="CC20">
        <f t="shared" si="37"/>
        <v>0</v>
      </c>
      <c r="CE20" t="s">
        <v>220</v>
      </c>
      <c r="CF20" t="s">
        <v>67</v>
      </c>
      <c r="CG20">
        <v>1</v>
      </c>
      <c r="CK20">
        <f t="shared" si="38"/>
        <v>0</v>
      </c>
      <c r="CL20">
        <f t="shared" si="39"/>
        <v>0</v>
      </c>
      <c r="CM20">
        <f t="shared" si="40"/>
        <v>0</v>
      </c>
      <c r="CO20" t="s">
        <v>220</v>
      </c>
      <c r="CP20" t="s">
        <v>67</v>
      </c>
      <c r="CQ20">
        <v>1</v>
      </c>
      <c r="CU20">
        <f t="shared" si="41"/>
        <v>0</v>
      </c>
      <c r="CV20">
        <f t="shared" si="42"/>
        <v>0</v>
      </c>
      <c r="CW20">
        <f t="shared" si="43"/>
        <v>0</v>
      </c>
      <c r="CY20" t="s">
        <v>220</v>
      </c>
      <c r="CZ20" t="s">
        <v>67</v>
      </c>
      <c r="DA20">
        <v>1</v>
      </c>
    </row>
    <row r="21" spans="1:108" x14ac:dyDescent="0.3">
      <c r="A21" s="23">
        <v>20</v>
      </c>
      <c r="B21" t="str">
        <f t="shared" si="0"/>
        <v>greenSandLargeVoidAspect</v>
      </c>
      <c r="C21" s="14">
        <f t="shared" si="13"/>
        <v>2</v>
      </c>
      <c r="D21" s="16">
        <f t="shared" si="44"/>
        <v>0</v>
      </c>
      <c r="E21" s="17" t="str">
        <f t="shared" si="45"/>
        <v>Removed</v>
      </c>
      <c r="F21" s="16">
        <f t="shared" si="46"/>
        <v>1</v>
      </c>
      <c r="G21" s="17" t="str">
        <f t="shared" si="14"/>
        <v>-</v>
      </c>
      <c r="H21" s="16">
        <f t="shared" si="47"/>
        <v>1</v>
      </c>
      <c r="I21" s="17" t="str">
        <f t="shared" si="15"/>
        <v>-</v>
      </c>
      <c r="J21" s="16">
        <f t="shared" si="48"/>
        <v>1</v>
      </c>
      <c r="K21" s="17" t="str">
        <f t="shared" si="16"/>
        <v>-</v>
      </c>
      <c r="L21" s="16">
        <f t="shared" si="49"/>
        <v>1</v>
      </c>
      <c r="M21" s="17" t="str">
        <f t="shared" si="17"/>
        <v>-</v>
      </c>
      <c r="N21" s="16">
        <f t="shared" si="50"/>
        <v>1</v>
      </c>
      <c r="O21" s="17" t="str">
        <f t="shared" si="18"/>
        <v>-</v>
      </c>
      <c r="P21" s="16">
        <f t="shared" si="8"/>
        <v>1</v>
      </c>
      <c r="Q21" s="17" t="str">
        <f t="shared" si="9"/>
        <v>-</v>
      </c>
      <c r="R21" s="16">
        <f t="shared" si="51"/>
        <v>1</v>
      </c>
      <c r="S21" s="17" t="str">
        <f t="shared" si="52"/>
        <v>-</v>
      </c>
      <c r="T21" s="15">
        <f t="shared" si="53"/>
        <v>1</v>
      </c>
      <c r="U21"/>
      <c r="V21">
        <f t="shared" si="19"/>
        <v>20</v>
      </c>
      <c r="AC21">
        <f>IF(W21=AG21,0,1)</f>
        <v>1</v>
      </c>
      <c r="AD21">
        <f t="shared" si="21"/>
        <v>1</v>
      </c>
      <c r="AE21">
        <f t="shared" si="22"/>
        <v>0</v>
      </c>
      <c r="AF21" t="s">
        <v>64</v>
      </c>
      <c r="AG21" t="s">
        <v>221</v>
      </c>
      <c r="AH21" t="s">
        <v>67</v>
      </c>
      <c r="AI21">
        <v>1</v>
      </c>
      <c r="AM21">
        <f t="shared" si="23"/>
        <v>0</v>
      </c>
      <c r="AN21">
        <f t="shared" si="24"/>
        <v>0</v>
      </c>
      <c r="AO21">
        <f t="shared" si="25"/>
        <v>0</v>
      </c>
      <c r="AQ21" t="s">
        <v>221</v>
      </c>
      <c r="AR21" t="s">
        <v>67</v>
      </c>
      <c r="AS21">
        <v>1</v>
      </c>
      <c r="AW21">
        <f t="shared" si="26"/>
        <v>0</v>
      </c>
      <c r="AX21">
        <f t="shared" si="27"/>
        <v>0</v>
      </c>
      <c r="AY21">
        <f t="shared" si="28"/>
        <v>0</v>
      </c>
      <c r="BA21" t="s">
        <v>221</v>
      </c>
      <c r="BB21" t="s">
        <v>67</v>
      </c>
      <c r="BC21">
        <v>1</v>
      </c>
      <c r="BG21">
        <f t="shared" si="29"/>
        <v>0</v>
      </c>
      <c r="BH21">
        <f t="shared" si="30"/>
        <v>0</v>
      </c>
      <c r="BI21">
        <f t="shared" si="31"/>
        <v>0</v>
      </c>
      <c r="BK21" t="s">
        <v>221</v>
      </c>
      <c r="BL21" t="s">
        <v>67</v>
      </c>
      <c r="BM21">
        <v>1</v>
      </c>
      <c r="BQ21">
        <f t="shared" si="32"/>
        <v>0</v>
      </c>
      <c r="BR21">
        <f t="shared" si="33"/>
        <v>0</v>
      </c>
      <c r="BS21">
        <f t="shared" si="34"/>
        <v>0</v>
      </c>
      <c r="BU21" t="s">
        <v>221</v>
      </c>
      <c r="BV21" t="s">
        <v>67</v>
      </c>
      <c r="BW21">
        <v>1</v>
      </c>
      <c r="CA21">
        <f t="shared" si="35"/>
        <v>0</v>
      </c>
      <c r="CB21">
        <f t="shared" si="36"/>
        <v>0</v>
      </c>
      <c r="CC21">
        <f t="shared" si="37"/>
        <v>0</v>
      </c>
      <c r="CE21" t="s">
        <v>221</v>
      </c>
      <c r="CF21" t="s">
        <v>67</v>
      </c>
      <c r="CG21">
        <v>1</v>
      </c>
      <c r="CK21">
        <f t="shared" si="38"/>
        <v>0</v>
      </c>
      <c r="CL21">
        <f t="shared" si="39"/>
        <v>0</v>
      </c>
      <c r="CM21">
        <f t="shared" si="40"/>
        <v>0</v>
      </c>
      <c r="CO21" t="s">
        <v>221</v>
      </c>
      <c r="CP21" t="s">
        <v>67</v>
      </c>
      <c r="CQ21">
        <v>1</v>
      </c>
      <c r="CU21">
        <f t="shared" si="41"/>
        <v>0</v>
      </c>
      <c r="CV21">
        <f t="shared" si="42"/>
        <v>0</v>
      </c>
      <c r="CW21">
        <f t="shared" si="43"/>
        <v>0</v>
      </c>
      <c r="CY21" t="s">
        <v>221</v>
      </c>
      <c r="CZ21" t="s">
        <v>67</v>
      </c>
      <c r="DA21">
        <v>1</v>
      </c>
    </row>
    <row r="22" spans="1:108" x14ac:dyDescent="0.3">
      <c r="A22" s="23">
        <v>21</v>
      </c>
      <c r="B22" t="str">
        <f t="shared" si="0"/>
        <v>greenSandSmallHoleAspect</v>
      </c>
      <c r="C22" s="14">
        <f t="shared" si="13"/>
        <v>0</v>
      </c>
      <c r="D22" s="16">
        <f t="shared" si="44"/>
        <v>0.5</v>
      </c>
      <c r="E22" s="17" t="str">
        <f t="shared" si="45"/>
        <v>-</v>
      </c>
      <c r="F22" s="16">
        <f t="shared" si="46"/>
        <v>0.5</v>
      </c>
      <c r="G22" s="17" t="str">
        <f t="shared" si="14"/>
        <v>-</v>
      </c>
      <c r="H22" s="16">
        <f t="shared" si="47"/>
        <v>0.5</v>
      </c>
      <c r="I22" s="17" t="str">
        <f t="shared" si="15"/>
        <v>-</v>
      </c>
      <c r="J22" s="16">
        <f t="shared" si="48"/>
        <v>0.5</v>
      </c>
      <c r="K22" s="17" t="str">
        <f t="shared" si="16"/>
        <v>-</v>
      </c>
      <c r="L22" s="16">
        <f t="shared" si="49"/>
        <v>0.5</v>
      </c>
      <c r="M22" s="17" t="str">
        <f t="shared" si="17"/>
        <v>-</v>
      </c>
      <c r="N22" s="16">
        <f t="shared" si="50"/>
        <v>0.5</v>
      </c>
      <c r="O22" s="17" t="str">
        <f t="shared" si="18"/>
        <v>-</v>
      </c>
      <c r="P22" s="16">
        <f t="shared" si="8"/>
        <v>0.5</v>
      </c>
      <c r="Q22" s="17" t="str">
        <f t="shared" si="9"/>
        <v>-</v>
      </c>
      <c r="R22" s="16">
        <f t="shared" si="51"/>
        <v>0.5</v>
      </c>
      <c r="S22" s="17" t="str">
        <f t="shared" si="52"/>
        <v>-</v>
      </c>
      <c r="T22" s="15">
        <f t="shared" si="53"/>
        <v>0.5</v>
      </c>
      <c r="U22"/>
      <c r="V22">
        <f t="shared" si="19"/>
        <v>21</v>
      </c>
      <c r="W22" t="s">
        <v>222</v>
      </c>
      <c r="X22" t="s">
        <v>67</v>
      </c>
      <c r="Y22">
        <v>0.5</v>
      </c>
      <c r="AC22">
        <f t="shared" si="20"/>
        <v>0</v>
      </c>
      <c r="AD22">
        <f t="shared" si="21"/>
        <v>0</v>
      </c>
      <c r="AE22">
        <f t="shared" si="22"/>
        <v>0</v>
      </c>
      <c r="AG22" t="s">
        <v>222</v>
      </c>
      <c r="AH22" t="s">
        <v>67</v>
      </c>
      <c r="AI22">
        <v>0.5</v>
      </c>
      <c r="AM22">
        <f t="shared" si="23"/>
        <v>0</v>
      </c>
      <c r="AN22">
        <f t="shared" si="24"/>
        <v>0</v>
      </c>
      <c r="AO22">
        <f t="shared" si="25"/>
        <v>0</v>
      </c>
      <c r="AQ22" t="s">
        <v>222</v>
      </c>
      <c r="AR22" t="s">
        <v>67</v>
      </c>
      <c r="AS22">
        <v>0.5</v>
      </c>
      <c r="AW22">
        <f t="shared" si="26"/>
        <v>0</v>
      </c>
      <c r="AX22">
        <f t="shared" si="27"/>
        <v>0</v>
      </c>
      <c r="AY22">
        <f t="shared" si="28"/>
        <v>0</v>
      </c>
      <c r="BA22" t="s">
        <v>222</v>
      </c>
      <c r="BB22" t="s">
        <v>67</v>
      </c>
      <c r="BC22">
        <v>0.5</v>
      </c>
      <c r="BG22">
        <f t="shared" si="29"/>
        <v>0</v>
      </c>
      <c r="BH22">
        <f t="shared" si="30"/>
        <v>0</v>
      </c>
      <c r="BI22">
        <f t="shared" si="31"/>
        <v>0</v>
      </c>
      <c r="BK22" t="s">
        <v>222</v>
      </c>
      <c r="BL22" t="s">
        <v>67</v>
      </c>
      <c r="BM22">
        <v>0.5</v>
      </c>
      <c r="BQ22">
        <f t="shared" si="32"/>
        <v>0</v>
      </c>
      <c r="BR22">
        <f t="shared" si="33"/>
        <v>0</v>
      </c>
      <c r="BS22">
        <f t="shared" si="34"/>
        <v>0</v>
      </c>
      <c r="BU22" t="s">
        <v>222</v>
      </c>
      <c r="BV22" t="s">
        <v>67</v>
      </c>
      <c r="BW22">
        <v>0.5</v>
      </c>
      <c r="CA22">
        <f t="shared" si="35"/>
        <v>0</v>
      </c>
      <c r="CB22">
        <f t="shared" si="36"/>
        <v>0</v>
      </c>
      <c r="CC22">
        <f t="shared" si="37"/>
        <v>0</v>
      </c>
      <c r="CE22" t="s">
        <v>222</v>
      </c>
      <c r="CF22" t="s">
        <v>67</v>
      </c>
      <c r="CG22">
        <v>0.5</v>
      </c>
      <c r="CK22">
        <f t="shared" si="38"/>
        <v>0</v>
      </c>
      <c r="CL22">
        <f t="shared" si="39"/>
        <v>0</v>
      </c>
      <c r="CM22">
        <f t="shared" si="40"/>
        <v>0</v>
      </c>
      <c r="CO22" t="s">
        <v>222</v>
      </c>
      <c r="CP22" t="s">
        <v>67</v>
      </c>
      <c r="CQ22">
        <v>0.5</v>
      </c>
      <c r="CU22">
        <f t="shared" si="41"/>
        <v>0</v>
      </c>
      <c r="CV22">
        <f t="shared" si="42"/>
        <v>0</v>
      </c>
      <c r="CW22">
        <f t="shared" si="43"/>
        <v>0</v>
      </c>
      <c r="CY22" t="s">
        <v>222</v>
      </c>
      <c r="CZ22" t="s">
        <v>67</v>
      </c>
      <c r="DA22">
        <v>0.5</v>
      </c>
    </row>
    <row r="23" spans="1:108" x14ac:dyDescent="0.3">
      <c r="A23" s="23">
        <v>22</v>
      </c>
      <c r="B23" t="str">
        <f t="shared" si="0"/>
        <v>greenSandSmallHoleDia</v>
      </c>
      <c r="C23" s="14">
        <f t="shared" si="13"/>
        <v>0</v>
      </c>
      <c r="D23" s="16">
        <f t="shared" si="44"/>
        <v>25.4</v>
      </c>
      <c r="E23" s="17" t="str">
        <f t="shared" si="45"/>
        <v>-</v>
      </c>
      <c r="F23" s="16">
        <f t="shared" si="46"/>
        <v>25.4</v>
      </c>
      <c r="G23" s="17" t="str">
        <f t="shared" si="14"/>
        <v>-</v>
      </c>
      <c r="H23" s="16">
        <f t="shared" si="47"/>
        <v>25.4</v>
      </c>
      <c r="I23" s="17" t="str">
        <f t="shared" si="15"/>
        <v>-</v>
      </c>
      <c r="J23" s="16">
        <f t="shared" si="48"/>
        <v>25.4</v>
      </c>
      <c r="K23" s="17" t="str">
        <f t="shared" si="16"/>
        <v>-</v>
      </c>
      <c r="L23" s="16">
        <f t="shared" si="49"/>
        <v>25.4</v>
      </c>
      <c r="M23" s="17" t="str">
        <f t="shared" si="17"/>
        <v>-</v>
      </c>
      <c r="N23" s="16">
        <f t="shared" si="50"/>
        <v>25.4</v>
      </c>
      <c r="O23" s="17" t="str">
        <f t="shared" si="18"/>
        <v>-</v>
      </c>
      <c r="P23" s="16">
        <f t="shared" si="8"/>
        <v>25.4</v>
      </c>
      <c r="Q23" s="17" t="str">
        <f t="shared" si="9"/>
        <v>-</v>
      </c>
      <c r="R23" s="16">
        <f t="shared" si="51"/>
        <v>25.4</v>
      </c>
      <c r="S23" s="17" t="str">
        <f t="shared" si="52"/>
        <v>-</v>
      </c>
      <c r="T23" s="15">
        <f t="shared" si="53"/>
        <v>25.4</v>
      </c>
      <c r="U23"/>
      <c r="V23">
        <f t="shared" si="19"/>
        <v>22</v>
      </c>
      <c r="W23" t="s">
        <v>223</v>
      </c>
      <c r="X23" t="s">
        <v>67</v>
      </c>
      <c r="Y23">
        <v>25.4</v>
      </c>
      <c r="AC23">
        <f t="shared" si="20"/>
        <v>0</v>
      </c>
      <c r="AD23">
        <f t="shared" si="21"/>
        <v>0</v>
      </c>
      <c r="AE23">
        <f t="shared" si="22"/>
        <v>0</v>
      </c>
      <c r="AG23" t="s">
        <v>223</v>
      </c>
      <c r="AH23" t="s">
        <v>67</v>
      </c>
      <c r="AI23">
        <v>25.4</v>
      </c>
      <c r="AM23">
        <f t="shared" si="23"/>
        <v>0</v>
      </c>
      <c r="AN23">
        <f t="shared" si="24"/>
        <v>0</v>
      </c>
      <c r="AO23">
        <f t="shared" si="25"/>
        <v>0</v>
      </c>
      <c r="AQ23" t="s">
        <v>223</v>
      </c>
      <c r="AR23" t="s">
        <v>67</v>
      </c>
      <c r="AS23">
        <v>25.4</v>
      </c>
      <c r="AW23">
        <f t="shared" si="26"/>
        <v>0</v>
      </c>
      <c r="AX23">
        <f t="shared" si="27"/>
        <v>0</v>
      </c>
      <c r="AY23">
        <f t="shared" si="28"/>
        <v>0</v>
      </c>
      <c r="BA23" t="s">
        <v>223</v>
      </c>
      <c r="BB23" t="s">
        <v>67</v>
      </c>
      <c r="BC23">
        <v>25.4</v>
      </c>
      <c r="BG23">
        <f t="shared" si="29"/>
        <v>0</v>
      </c>
      <c r="BH23">
        <f t="shared" si="30"/>
        <v>0</v>
      </c>
      <c r="BI23">
        <f t="shared" si="31"/>
        <v>0</v>
      </c>
      <c r="BK23" t="s">
        <v>223</v>
      </c>
      <c r="BL23" t="s">
        <v>67</v>
      </c>
      <c r="BM23">
        <v>25.4</v>
      </c>
      <c r="BQ23">
        <f t="shared" si="32"/>
        <v>0</v>
      </c>
      <c r="BR23">
        <f t="shared" si="33"/>
        <v>0</v>
      </c>
      <c r="BS23">
        <f t="shared" si="34"/>
        <v>0</v>
      </c>
      <c r="BU23" t="s">
        <v>223</v>
      </c>
      <c r="BV23" t="s">
        <v>67</v>
      </c>
      <c r="BW23">
        <v>25.4</v>
      </c>
      <c r="CA23">
        <f t="shared" si="35"/>
        <v>0</v>
      </c>
      <c r="CB23">
        <f t="shared" si="36"/>
        <v>0</v>
      </c>
      <c r="CC23">
        <f t="shared" si="37"/>
        <v>0</v>
      </c>
      <c r="CE23" t="s">
        <v>223</v>
      </c>
      <c r="CF23" t="s">
        <v>67</v>
      </c>
      <c r="CG23">
        <v>25.4</v>
      </c>
      <c r="CK23">
        <f t="shared" si="38"/>
        <v>0</v>
      </c>
      <c r="CL23">
        <f t="shared" si="39"/>
        <v>0</v>
      </c>
      <c r="CM23">
        <f t="shared" si="40"/>
        <v>0</v>
      </c>
      <c r="CO23" t="s">
        <v>223</v>
      </c>
      <c r="CP23" t="s">
        <v>67</v>
      </c>
      <c r="CQ23">
        <v>25.4</v>
      </c>
      <c r="CU23">
        <f t="shared" si="41"/>
        <v>0</v>
      </c>
      <c r="CV23">
        <f t="shared" si="42"/>
        <v>0</v>
      </c>
      <c r="CW23">
        <f t="shared" si="43"/>
        <v>0</v>
      </c>
      <c r="CY23" t="s">
        <v>223</v>
      </c>
      <c r="CZ23" t="s">
        <v>67</v>
      </c>
      <c r="DA23">
        <v>25.4</v>
      </c>
    </row>
    <row r="24" spans="1:108" x14ac:dyDescent="0.3">
      <c r="A24" s="23">
        <v>23</v>
      </c>
      <c r="B24" t="str">
        <f t="shared" si="0"/>
        <v>greenSandSmallVoidAspect</v>
      </c>
      <c r="C24" s="14">
        <f t="shared" si="13"/>
        <v>0</v>
      </c>
      <c r="D24" s="16">
        <f t="shared" si="44"/>
        <v>0.5</v>
      </c>
      <c r="E24" s="17" t="str">
        <f t="shared" si="45"/>
        <v>-</v>
      </c>
      <c r="F24" s="16">
        <f t="shared" si="46"/>
        <v>0.5</v>
      </c>
      <c r="G24" s="17" t="str">
        <f t="shared" si="14"/>
        <v>-</v>
      </c>
      <c r="H24" s="16">
        <f t="shared" si="47"/>
        <v>0.5</v>
      </c>
      <c r="I24" s="17" t="str">
        <f t="shared" si="15"/>
        <v>-</v>
      </c>
      <c r="J24" s="16">
        <f t="shared" si="48"/>
        <v>0.5</v>
      </c>
      <c r="K24" s="17" t="str">
        <f t="shared" si="16"/>
        <v>-</v>
      </c>
      <c r="L24" s="16">
        <f t="shared" si="49"/>
        <v>0.5</v>
      </c>
      <c r="M24" s="17" t="str">
        <f t="shared" si="17"/>
        <v>-</v>
      </c>
      <c r="N24" s="16">
        <f t="shared" si="50"/>
        <v>0.5</v>
      </c>
      <c r="O24" s="17" t="str">
        <f t="shared" si="18"/>
        <v>-</v>
      </c>
      <c r="P24" s="16">
        <f t="shared" si="8"/>
        <v>0.5</v>
      </c>
      <c r="Q24" s="17" t="str">
        <f t="shared" si="9"/>
        <v>-</v>
      </c>
      <c r="R24" s="16">
        <f t="shared" si="51"/>
        <v>0.5</v>
      </c>
      <c r="S24" s="17" t="str">
        <f t="shared" si="52"/>
        <v>-</v>
      </c>
      <c r="T24" s="15">
        <f t="shared" si="53"/>
        <v>0.5</v>
      </c>
      <c r="U24"/>
      <c r="V24">
        <f t="shared" si="19"/>
        <v>23</v>
      </c>
      <c r="W24" t="s">
        <v>224</v>
      </c>
      <c r="X24" t="s">
        <v>67</v>
      </c>
      <c r="Y24">
        <v>0.5</v>
      </c>
      <c r="AC24">
        <f t="shared" si="20"/>
        <v>0</v>
      </c>
      <c r="AD24">
        <f t="shared" si="21"/>
        <v>0</v>
      </c>
      <c r="AE24">
        <f t="shared" si="22"/>
        <v>0</v>
      </c>
      <c r="AG24" t="s">
        <v>224</v>
      </c>
      <c r="AH24" t="s">
        <v>67</v>
      </c>
      <c r="AI24">
        <v>0.5</v>
      </c>
      <c r="AM24">
        <f t="shared" si="23"/>
        <v>0</v>
      </c>
      <c r="AN24">
        <f t="shared" si="24"/>
        <v>0</v>
      </c>
      <c r="AO24">
        <f t="shared" si="25"/>
        <v>0</v>
      </c>
      <c r="AQ24" t="s">
        <v>224</v>
      </c>
      <c r="AR24" t="s">
        <v>67</v>
      </c>
      <c r="AS24">
        <v>0.5</v>
      </c>
      <c r="AW24">
        <f t="shared" si="26"/>
        <v>0</v>
      </c>
      <c r="AX24">
        <f t="shared" si="27"/>
        <v>0</v>
      </c>
      <c r="AY24">
        <f t="shared" si="28"/>
        <v>0</v>
      </c>
      <c r="BA24" t="s">
        <v>224</v>
      </c>
      <c r="BB24" t="s">
        <v>67</v>
      </c>
      <c r="BC24">
        <v>0.5</v>
      </c>
      <c r="BG24">
        <f t="shared" si="29"/>
        <v>0</v>
      </c>
      <c r="BH24">
        <f t="shared" si="30"/>
        <v>0</v>
      </c>
      <c r="BI24">
        <f t="shared" si="31"/>
        <v>0</v>
      </c>
      <c r="BK24" t="s">
        <v>224</v>
      </c>
      <c r="BL24" t="s">
        <v>67</v>
      </c>
      <c r="BM24">
        <v>0.5</v>
      </c>
      <c r="BQ24">
        <f t="shared" si="32"/>
        <v>0</v>
      </c>
      <c r="BR24">
        <f t="shared" si="33"/>
        <v>0</v>
      </c>
      <c r="BS24">
        <f t="shared" si="34"/>
        <v>0</v>
      </c>
      <c r="BU24" t="s">
        <v>224</v>
      </c>
      <c r="BV24" t="s">
        <v>67</v>
      </c>
      <c r="BW24">
        <v>0.5</v>
      </c>
      <c r="CA24">
        <f t="shared" si="35"/>
        <v>0</v>
      </c>
      <c r="CB24">
        <f t="shared" si="36"/>
        <v>0</v>
      </c>
      <c r="CC24">
        <f t="shared" si="37"/>
        <v>0</v>
      </c>
      <c r="CE24" t="s">
        <v>224</v>
      </c>
      <c r="CF24" t="s">
        <v>67</v>
      </c>
      <c r="CG24">
        <v>0.5</v>
      </c>
      <c r="CK24">
        <f t="shared" si="38"/>
        <v>0</v>
      </c>
      <c r="CL24">
        <f t="shared" si="39"/>
        <v>0</v>
      </c>
      <c r="CM24">
        <f t="shared" si="40"/>
        <v>0</v>
      </c>
      <c r="CO24" t="s">
        <v>224</v>
      </c>
      <c r="CP24" t="s">
        <v>67</v>
      </c>
      <c r="CQ24">
        <v>0.5</v>
      </c>
      <c r="CU24">
        <f t="shared" si="41"/>
        <v>0</v>
      </c>
      <c r="CV24">
        <f t="shared" si="42"/>
        <v>0</v>
      </c>
      <c r="CW24">
        <f t="shared" si="43"/>
        <v>0</v>
      </c>
      <c r="CY24" t="s">
        <v>224</v>
      </c>
      <c r="CZ24" t="s">
        <v>67</v>
      </c>
      <c r="DA24">
        <v>0.5</v>
      </c>
    </row>
    <row r="25" spans="1:108" x14ac:dyDescent="0.3">
      <c r="A25" s="23">
        <v>24</v>
      </c>
      <c r="B25" t="str">
        <f t="shared" si="0"/>
        <v>holeProximityDistanceFactor</v>
      </c>
      <c r="C25" s="14">
        <f t="shared" si="13"/>
        <v>1</v>
      </c>
      <c r="D25" s="16">
        <f t="shared" si="44"/>
        <v>2</v>
      </c>
      <c r="E25" s="17" t="str">
        <f t="shared" si="45"/>
        <v>New Note</v>
      </c>
      <c r="F25" s="16">
        <f t="shared" si="46"/>
        <v>2</v>
      </c>
      <c r="G25" s="17" t="str">
        <f t="shared" si="14"/>
        <v>-</v>
      </c>
      <c r="H25" s="16">
        <f t="shared" si="47"/>
        <v>2</v>
      </c>
      <c r="I25" s="17" t="str">
        <f t="shared" si="15"/>
        <v>-</v>
      </c>
      <c r="J25" s="16">
        <f t="shared" si="48"/>
        <v>2</v>
      </c>
      <c r="K25" s="17" t="str">
        <f t="shared" si="16"/>
        <v>-</v>
      </c>
      <c r="L25" s="16">
        <f t="shared" si="49"/>
        <v>2</v>
      </c>
      <c r="M25" s="17" t="str">
        <f t="shared" si="17"/>
        <v>-</v>
      </c>
      <c r="N25" s="16">
        <f t="shared" si="50"/>
        <v>2</v>
      </c>
      <c r="O25" s="17" t="str">
        <f t="shared" si="18"/>
        <v>-</v>
      </c>
      <c r="P25" s="16">
        <f t="shared" si="8"/>
        <v>2</v>
      </c>
      <c r="Q25" s="17" t="str">
        <f t="shared" si="9"/>
        <v>-</v>
      </c>
      <c r="R25" s="16">
        <f t="shared" si="51"/>
        <v>2</v>
      </c>
      <c r="S25" s="17" t="str">
        <f t="shared" si="52"/>
        <v>-</v>
      </c>
      <c r="T25" s="15">
        <f t="shared" si="53"/>
        <v>2</v>
      </c>
      <c r="U25"/>
      <c r="V25">
        <f t="shared" si="19"/>
        <v>24</v>
      </c>
      <c r="W25" t="s">
        <v>278</v>
      </c>
      <c r="X25" t="s">
        <v>67</v>
      </c>
      <c r="Y25">
        <v>2</v>
      </c>
      <c r="AB25" t="s">
        <v>279</v>
      </c>
      <c r="AC25">
        <f t="shared" si="20"/>
        <v>0</v>
      </c>
      <c r="AD25">
        <f t="shared" si="21"/>
        <v>0</v>
      </c>
      <c r="AE25">
        <f t="shared" si="22"/>
        <v>1</v>
      </c>
      <c r="AF25" t="s">
        <v>178</v>
      </c>
      <c r="AG25" t="s">
        <v>278</v>
      </c>
      <c r="AH25" t="s">
        <v>67</v>
      </c>
      <c r="AI25">
        <v>2</v>
      </c>
      <c r="AM25">
        <f t="shared" si="23"/>
        <v>0</v>
      </c>
      <c r="AN25">
        <f t="shared" si="24"/>
        <v>0</v>
      </c>
      <c r="AO25">
        <f t="shared" si="25"/>
        <v>0</v>
      </c>
      <c r="AQ25" t="s">
        <v>278</v>
      </c>
      <c r="AR25" t="s">
        <v>67</v>
      </c>
      <c r="AS25">
        <v>2</v>
      </c>
      <c r="AW25">
        <f t="shared" si="26"/>
        <v>0</v>
      </c>
      <c r="AX25">
        <f t="shared" si="27"/>
        <v>0</v>
      </c>
      <c r="AY25">
        <f t="shared" si="28"/>
        <v>0</v>
      </c>
      <c r="BA25" t="s">
        <v>278</v>
      </c>
      <c r="BB25" t="s">
        <v>67</v>
      </c>
      <c r="BC25">
        <v>2</v>
      </c>
      <c r="BG25">
        <f t="shared" si="29"/>
        <v>0</v>
      </c>
      <c r="BH25">
        <f t="shared" si="30"/>
        <v>0</v>
      </c>
      <c r="BI25">
        <f t="shared" si="31"/>
        <v>0</v>
      </c>
      <c r="BK25" t="s">
        <v>278</v>
      </c>
      <c r="BL25" t="s">
        <v>67</v>
      </c>
      <c r="BM25">
        <v>2</v>
      </c>
      <c r="BQ25">
        <f t="shared" si="32"/>
        <v>0</v>
      </c>
      <c r="BR25">
        <f t="shared" si="33"/>
        <v>0</v>
      </c>
      <c r="BS25">
        <f t="shared" si="34"/>
        <v>0</v>
      </c>
      <c r="BU25" t="s">
        <v>278</v>
      </c>
      <c r="BV25" t="s">
        <v>67</v>
      </c>
      <c r="BW25">
        <v>2</v>
      </c>
      <c r="CA25">
        <f t="shared" si="35"/>
        <v>0</v>
      </c>
      <c r="CB25">
        <f t="shared" si="36"/>
        <v>0</v>
      </c>
      <c r="CC25">
        <f t="shared" si="37"/>
        <v>0</v>
      </c>
      <c r="CE25" t="s">
        <v>278</v>
      </c>
      <c r="CF25" t="s">
        <v>67</v>
      </c>
      <c r="CG25">
        <v>2</v>
      </c>
      <c r="CK25">
        <f t="shared" si="38"/>
        <v>0</v>
      </c>
      <c r="CL25">
        <f t="shared" si="39"/>
        <v>0</v>
      </c>
      <c r="CM25">
        <f t="shared" si="40"/>
        <v>0</v>
      </c>
      <c r="CO25" t="s">
        <v>278</v>
      </c>
      <c r="CP25" t="s">
        <v>67</v>
      </c>
      <c r="CQ25">
        <v>2</v>
      </c>
      <c r="CU25">
        <f t="shared" si="41"/>
        <v>0</v>
      </c>
      <c r="CV25">
        <f t="shared" si="42"/>
        <v>0</v>
      </c>
      <c r="CW25">
        <f t="shared" si="43"/>
        <v>0</v>
      </c>
      <c r="CY25" t="s">
        <v>278</v>
      </c>
      <c r="CZ25" t="s">
        <v>67</v>
      </c>
      <c r="DA25">
        <v>2</v>
      </c>
    </row>
    <row r="26" spans="1:108" x14ac:dyDescent="0.3">
      <c r="A26" s="23">
        <v>25</v>
      </c>
      <c r="B26" t="str">
        <f t="shared" si="0"/>
        <v>holeProximityWallAngleDegrees</v>
      </c>
      <c r="C26" s="14">
        <f t="shared" si="13"/>
        <v>1</v>
      </c>
      <c r="D26" s="16">
        <f t="shared" si="44"/>
        <v>20</v>
      </c>
      <c r="E26" s="17" t="str">
        <f t="shared" si="45"/>
        <v>New Note</v>
      </c>
      <c r="F26" s="16">
        <f t="shared" si="46"/>
        <v>20</v>
      </c>
      <c r="G26" s="17" t="str">
        <f t="shared" si="14"/>
        <v>-</v>
      </c>
      <c r="H26" s="16">
        <f t="shared" si="47"/>
        <v>20</v>
      </c>
      <c r="I26" s="17" t="str">
        <f t="shared" si="15"/>
        <v>-</v>
      </c>
      <c r="J26" s="16">
        <f t="shared" si="48"/>
        <v>20</v>
      </c>
      <c r="K26" s="17" t="str">
        <f t="shared" si="16"/>
        <v>-</v>
      </c>
      <c r="L26" s="16">
        <f t="shared" si="49"/>
        <v>20</v>
      </c>
      <c r="M26" s="17" t="str">
        <f t="shared" si="17"/>
        <v>-</v>
      </c>
      <c r="N26" s="16">
        <f t="shared" si="50"/>
        <v>20</v>
      </c>
      <c r="O26" s="17" t="str">
        <f t="shared" si="18"/>
        <v>-</v>
      </c>
      <c r="P26" s="16">
        <f t="shared" si="8"/>
        <v>20</v>
      </c>
      <c r="Q26" s="17" t="str">
        <f t="shared" si="9"/>
        <v>-</v>
      </c>
      <c r="R26" s="16">
        <f t="shared" si="51"/>
        <v>20</v>
      </c>
      <c r="S26" s="17" t="str">
        <f t="shared" si="52"/>
        <v>-</v>
      </c>
      <c r="T26" s="15">
        <f t="shared" si="53"/>
        <v>20</v>
      </c>
      <c r="U26"/>
      <c r="V26">
        <f t="shared" si="19"/>
        <v>25</v>
      </c>
      <c r="W26" t="s">
        <v>280</v>
      </c>
      <c r="X26" t="s">
        <v>67</v>
      </c>
      <c r="Y26">
        <v>20</v>
      </c>
      <c r="AB26" t="s">
        <v>281</v>
      </c>
      <c r="AC26">
        <f t="shared" si="20"/>
        <v>0</v>
      </c>
      <c r="AD26">
        <f t="shared" si="21"/>
        <v>0</v>
      </c>
      <c r="AE26">
        <f t="shared" si="22"/>
        <v>1</v>
      </c>
      <c r="AF26" t="s">
        <v>178</v>
      </c>
      <c r="AG26" t="s">
        <v>280</v>
      </c>
      <c r="AH26" t="s">
        <v>67</v>
      </c>
      <c r="AI26">
        <v>20</v>
      </c>
      <c r="AM26">
        <f t="shared" si="23"/>
        <v>0</v>
      </c>
      <c r="AN26">
        <f t="shared" si="24"/>
        <v>0</v>
      </c>
      <c r="AO26">
        <f t="shared" si="25"/>
        <v>0</v>
      </c>
      <c r="AQ26" t="s">
        <v>280</v>
      </c>
      <c r="AR26" t="s">
        <v>67</v>
      </c>
      <c r="AS26">
        <v>20</v>
      </c>
      <c r="AW26">
        <f t="shared" si="26"/>
        <v>0</v>
      </c>
      <c r="AX26">
        <f t="shared" si="27"/>
        <v>0</v>
      </c>
      <c r="AY26">
        <f t="shared" si="28"/>
        <v>0</v>
      </c>
      <c r="BA26" t="s">
        <v>280</v>
      </c>
      <c r="BB26" t="s">
        <v>67</v>
      </c>
      <c r="BC26">
        <v>20</v>
      </c>
      <c r="BG26">
        <f t="shared" si="29"/>
        <v>0</v>
      </c>
      <c r="BH26">
        <f t="shared" si="30"/>
        <v>0</v>
      </c>
      <c r="BI26">
        <f t="shared" si="31"/>
        <v>0</v>
      </c>
      <c r="BK26" t="s">
        <v>280</v>
      </c>
      <c r="BL26" t="s">
        <v>67</v>
      </c>
      <c r="BM26">
        <v>20</v>
      </c>
      <c r="BQ26">
        <f t="shared" si="32"/>
        <v>0</v>
      </c>
      <c r="BR26">
        <f t="shared" si="33"/>
        <v>0</v>
      </c>
      <c r="BS26">
        <f t="shared" si="34"/>
        <v>0</v>
      </c>
      <c r="BU26" t="s">
        <v>280</v>
      </c>
      <c r="BV26" t="s">
        <v>67</v>
      </c>
      <c r="BW26">
        <v>20</v>
      </c>
      <c r="CA26">
        <f t="shared" si="35"/>
        <v>0</v>
      </c>
      <c r="CB26">
        <f t="shared" si="36"/>
        <v>0</v>
      </c>
      <c r="CC26">
        <f t="shared" si="37"/>
        <v>0</v>
      </c>
      <c r="CE26" t="s">
        <v>280</v>
      </c>
      <c r="CF26" t="s">
        <v>67</v>
      </c>
      <c r="CG26">
        <v>20</v>
      </c>
      <c r="CK26">
        <f t="shared" si="38"/>
        <v>0</v>
      </c>
      <c r="CL26">
        <f t="shared" si="39"/>
        <v>0</v>
      </c>
      <c r="CM26">
        <f t="shared" si="40"/>
        <v>0</v>
      </c>
      <c r="CO26" t="s">
        <v>280</v>
      </c>
      <c r="CP26" t="s">
        <v>67</v>
      </c>
      <c r="CQ26">
        <v>20</v>
      </c>
      <c r="CU26">
        <f t="shared" si="41"/>
        <v>0</v>
      </c>
      <c r="CV26">
        <f t="shared" si="42"/>
        <v>0</v>
      </c>
      <c r="CW26">
        <f t="shared" si="43"/>
        <v>0</v>
      </c>
      <c r="CY26" t="s">
        <v>280</v>
      </c>
      <c r="CZ26" t="s">
        <v>67</v>
      </c>
      <c r="DA26">
        <v>20</v>
      </c>
    </row>
    <row r="27" spans="1:108" x14ac:dyDescent="0.3">
      <c r="A27" s="23">
        <v>26</v>
      </c>
      <c r="B27" t="str">
        <f t="shared" si="0"/>
        <v>isToolMinThicknessComputationEnabled</v>
      </c>
      <c r="C27" s="14">
        <f t="shared" si="13"/>
        <v>1</v>
      </c>
      <c r="D27" s="16" t="b">
        <f t="shared" si="44"/>
        <v>0</v>
      </c>
      <c r="E27" s="17" t="str">
        <f t="shared" si="45"/>
        <v>New Note</v>
      </c>
      <c r="F27" s="16" t="b">
        <f t="shared" si="46"/>
        <v>0</v>
      </c>
      <c r="G27" s="17" t="str">
        <f t="shared" si="14"/>
        <v>-</v>
      </c>
      <c r="H27" s="16" t="b">
        <f t="shared" si="47"/>
        <v>0</v>
      </c>
      <c r="I27" s="17" t="str">
        <f t="shared" si="15"/>
        <v>-</v>
      </c>
      <c r="J27" s="16" t="b">
        <f t="shared" si="48"/>
        <v>0</v>
      </c>
      <c r="K27" s="17" t="str">
        <f t="shared" si="16"/>
        <v>-</v>
      </c>
      <c r="L27" s="16" t="b">
        <f t="shared" si="49"/>
        <v>0</v>
      </c>
      <c r="M27" s="17" t="str">
        <f t="shared" si="17"/>
        <v>-</v>
      </c>
      <c r="N27" s="16" t="b">
        <f t="shared" si="50"/>
        <v>0</v>
      </c>
      <c r="O27" s="17" t="str">
        <f t="shared" si="18"/>
        <v>-</v>
      </c>
      <c r="P27" s="16" t="b">
        <f t="shared" si="8"/>
        <v>0</v>
      </c>
      <c r="Q27" s="17" t="str">
        <f t="shared" si="9"/>
        <v>-</v>
      </c>
      <c r="R27" s="16" t="b">
        <f t="shared" si="51"/>
        <v>0</v>
      </c>
      <c r="S27" s="17" t="str">
        <f t="shared" si="52"/>
        <v>-</v>
      </c>
      <c r="T27" s="15" t="b">
        <f t="shared" si="53"/>
        <v>0</v>
      </c>
      <c r="U27"/>
      <c r="V27">
        <f t="shared" si="19"/>
        <v>26</v>
      </c>
      <c r="W27" t="s">
        <v>286</v>
      </c>
      <c r="X27" t="s">
        <v>82</v>
      </c>
      <c r="Y27" t="b">
        <v>0</v>
      </c>
      <c r="AB27" t="s">
        <v>287</v>
      </c>
      <c r="AC27">
        <f t="shared" si="20"/>
        <v>0</v>
      </c>
      <c r="AD27">
        <f t="shared" si="21"/>
        <v>0</v>
      </c>
      <c r="AE27">
        <f t="shared" si="22"/>
        <v>1</v>
      </c>
      <c r="AF27" t="s">
        <v>178</v>
      </c>
      <c r="AG27" t="s">
        <v>286</v>
      </c>
      <c r="AH27" t="s">
        <v>82</v>
      </c>
      <c r="AI27" t="b">
        <v>0</v>
      </c>
      <c r="AM27">
        <f t="shared" si="23"/>
        <v>0</v>
      </c>
      <c r="AN27">
        <f t="shared" si="24"/>
        <v>0</v>
      </c>
      <c r="AO27">
        <f t="shared" si="25"/>
        <v>0</v>
      </c>
      <c r="AQ27" t="s">
        <v>286</v>
      </c>
      <c r="AR27" t="s">
        <v>82</v>
      </c>
      <c r="AS27" t="b">
        <v>0</v>
      </c>
      <c r="AW27">
        <f t="shared" si="26"/>
        <v>0</v>
      </c>
      <c r="AX27">
        <f t="shared" si="27"/>
        <v>0</v>
      </c>
      <c r="AY27">
        <f t="shared" si="28"/>
        <v>0</v>
      </c>
      <c r="BA27" t="s">
        <v>286</v>
      </c>
      <c r="BB27" t="s">
        <v>82</v>
      </c>
      <c r="BC27" t="b">
        <v>0</v>
      </c>
      <c r="BG27">
        <f t="shared" si="29"/>
        <v>0</v>
      </c>
      <c r="BH27">
        <f t="shared" si="30"/>
        <v>0</v>
      </c>
      <c r="BI27">
        <f t="shared" si="31"/>
        <v>0</v>
      </c>
      <c r="BK27" t="s">
        <v>286</v>
      </c>
      <c r="BL27" t="s">
        <v>82</v>
      </c>
      <c r="BM27" t="b">
        <v>0</v>
      </c>
      <c r="BQ27">
        <f t="shared" si="32"/>
        <v>0</v>
      </c>
      <c r="BR27">
        <f t="shared" si="33"/>
        <v>0</v>
      </c>
      <c r="BS27">
        <f t="shared" si="34"/>
        <v>0</v>
      </c>
      <c r="BU27" t="s">
        <v>286</v>
      </c>
      <c r="BV27" t="s">
        <v>82</v>
      </c>
      <c r="BW27" t="b">
        <v>0</v>
      </c>
      <c r="CA27">
        <f t="shared" si="35"/>
        <v>0</v>
      </c>
      <c r="CB27">
        <f t="shared" si="36"/>
        <v>0</v>
      </c>
      <c r="CC27">
        <f t="shared" si="37"/>
        <v>0</v>
      </c>
      <c r="CE27" t="s">
        <v>286</v>
      </c>
      <c r="CF27" t="s">
        <v>82</v>
      </c>
      <c r="CG27" t="b">
        <v>0</v>
      </c>
      <c r="CK27">
        <f t="shared" si="38"/>
        <v>0</v>
      </c>
      <c r="CL27">
        <f t="shared" si="39"/>
        <v>0</v>
      </c>
      <c r="CM27">
        <f t="shared" si="40"/>
        <v>0</v>
      </c>
      <c r="CO27" t="s">
        <v>286</v>
      </c>
      <c r="CP27" t="s">
        <v>82</v>
      </c>
      <c r="CQ27" t="b">
        <v>0</v>
      </c>
      <c r="CU27">
        <f t="shared" si="41"/>
        <v>0</v>
      </c>
      <c r="CV27">
        <f t="shared" si="42"/>
        <v>0</v>
      </c>
      <c r="CW27">
        <f t="shared" si="43"/>
        <v>0</v>
      </c>
      <c r="CY27" t="s">
        <v>286</v>
      </c>
      <c r="CZ27" t="s">
        <v>82</v>
      </c>
      <c r="DA27" t="b">
        <v>0</v>
      </c>
    </row>
    <row r="28" spans="1:108" x14ac:dyDescent="0.3">
      <c r="A28" s="23">
        <v>27</v>
      </c>
      <c r="B28" t="str">
        <f t="shared" si="0"/>
        <v>maxAngleBetweenWalls</v>
      </c>
      <c r="C28" s="14">
        <f t="shared" si="13"/>
        <v>1</v>
      </c>
      <c r="D28" s="16">
        <f t="shared" si="44"/>
        <v>10</v>
      </c>
      <c r="E28" s="17" t="str">
        <f t="shared" si="45"/>
        <v>New Note</v>
      </c>
      <c r="F28" s="16">
        <f t="shared" si="46"/>
        <v>10</v>
      </c>
      <c r="G28" s="17" t="str">
        <f t="shared" si="14"/>
        <v>-</v>
      </c>
      <c r="H28" s="16">
        <f t="shared" si="47"/>
        <v>10</v>
      </c>
      <c r="I28" s="17" t="str">
        <f t="shared" si="15"/>
        <v>-</v>
      </c>
      <c r="J28" s="16">
        <f t="shared" si="48"/>
        <v>10</v>
      </c>
      <c r="K28" s="17" t="str">
        <f t="shared" si="16"/>
        <v>-</v>
      </c>
      <c r="L28" s="16">
        <f t="shared" si="49"/>
        <v>10</v>
      </c>
      <c r="M28" s="17" t="str">
        <f t="shared" si="17"/>
        <v>-</v>
      </c>
      <c r="N28" s="16">
        <f t="shared" si="50"/>
        <v>10</v>
      </c>
      <c r="O28" s="17" t="str">
        <f t="shared" si="18"/>
        <v>-</v>
      </c>
      <c r="P28" s="16">
        <f t="shared" si="8"/>
        <v>10</v>
      </c>
      <c r="Q28" s="17" t="str">
        <f t="shared" si="9"/>
        <v>-</v>
      </c>
      <c r="R28" s="16">
        <f t="shared" si="51"/>
        <v>10</v>
      </c>
      <c r="S28" s="17" t="str">
        <f t="shared" si="52"/>
        <v>-</v>
      </c>
      <c r="T28" s="15">
        <f t="shared" si="53"/>
        <v>10</v>
      </c>
      <c r="U28"/>
      <c r="V28">
        <f t="shared" si="19"/>
        <v>27</v>
      </c>
      <c r="W28" t="s">
        <v>225</v>
      </c>
      <c r="X28" t="s">
        <v>67</v>
      </c>
      <c r="Y28">
        <v>10</v>
      </c>
      <c r="AB28" t="s">
        <v>226</v>
      </c>
      <c r="AC28">
        <f t="shared" si="20"/>
        <v>0</v>
      </c>
      <c r="AD28">
        <f t="shared" si="21"/>
        <v>0</v>
      </c>
      <c r="AE28">
        <f t="shared" si="22"/>
        <v>1</v>
      </c>
      <c r="AF28" t="s">
        <v>178</v>
      </c>
      <c r="AG28" t="s">
        <v>225</v>
      </c>
      <c r="AH28" t="s">
        <v>67</v>
      </c>
      <c r="AI28">
        <v>10</v>
      </c>
      <c r="AM28">
        <f t="shared" si="23"/>
        <v>0</v>
      </c>
      <c r="AN28">
        <f t="shared" si="24"/>
        <v>0</v>
      </c>
      <c r="AO28">
        <f t="shared" si="25"/>
        <v>0</v>
      </c>
      <c r="AQ28" t="s">
        <v>225</v>
      </c>
      <c r="AR28" t="s">
        <v>67</v>
      </c>
      <c r="AS28">
        <v>10</v>
      </c>
      <c r="AW28">
        <f t="shared" si="26"/>
        <v>0</v>
      </c>
      <c r="AX28">
        <f t="shared" si="27"/>
        <v>0</v>
      </c>
      <c r="AY28">
        <f t="shared" si="28"/>
        <v>0</v>
      </c>
      <c r="BA28" t="s">
        <v>225</v>
      </c>
      <c r="BB28" t="s">
        <v>67</v>
      </c>
      <c r="BC28">
        <v>10</v>
      </c>
      <c r="BG28">
        <f t="shared" si="29"/>
        <v>0</v>
      </c>
      <c r="BH28">
        <f t="shared" si="30"/>
        <v>0</v>
      </c>
      <c r="BI28">
        <f t="shared" si="31"/>
        <v>0</v>
      </c>
      <c r="BK28" t="s">
        <v>225</v>
      </c>
      <c r="BL28" t="s">
        <v>67</v>
      </c>
      <c r="BM28">
        <v>10</v>
      </c>
      <c r="BQ28">
        <f t="shared" si="32"/>
        <v>0</v>
      </c>
      <c r="BR28">
        <f t="shared" si="33"/>
        <v>0</v>
      </c>
      <c r="BS28">
        <f t="shared" si="34"/>
        <v>0</v>
      </c>
      <c r="BU28" t="s">
        <v>225</v>
      </c>
      <c r="BV28" t="s">
        <v>67</v>
      </c>
      <c r="BW28">
        <v>10</v>
      </c>
      <c r="CA28">
        <f t="shared" si="35"/>
        <v>0</v>
      </c>
      <c r="CB28">
        <f t="shared" si="36"/>
        <v>0</v>
      </c>
      <c r="CC28">
        <f t="shared" si="37"/>
        <v>0</v>
      </c>
      <c r="CE28" t="s">
        <v>225</v>
      </c>
      <c r="CF28" t="s">
        <v>67</v>
      </c>
      <c r="CG28">
        <v>10</v>
      </c>
      <c r="CK28">
        <f t="shared" si="38"/>
        <v>0</v>
      </c>
      <c r="CL28">
        <f t="shared" si="39"/>
        <v>0</v>
      </c>
      <c r="CM28">
        <f t="shared" si="40"/>
        <v>0</v>
      </c>
      <c r="CO28" t="s">
        <v>225</v>
      </c>
      <c r="CP28" t="s">
        <v>67</v>
      </c>
      <c r="CQ28">
        <v>10</v>
      </c>
      <c r="CU28">
        <f t="shared" si="41"/>
        <v>0</v>
      </c>
      <c r="CV28">
        <f t="shared" si="42"/>
        <v>0</v>
      </c>
      <c r="CW28">
        <f t="shared" si="43"/>
        <v>0</v>
      </c>
      <c r="CY28" t="s">
        <v>225</v>
      </c>
      <c r="CZ28" t="s">
        <v>67</v>
      </c>
      <c r="DA28">
        <v>10</v>
      </c>
    </row>
    <row r="29" spans="1:108" x14ac:dyDescent="0.3">
      <c r="A29" s="23">
        <v>28</v>
      </c>
      <c r="B29" t="str">
        <f t="shared" si="0"/>
        <v>maxCoreAspectRatio</v>
      </c>
      <c r="C29" s="14">
        <f t="shared" si="13"/>
        <v>0</v>
      </c>
      <c r="D29" s="16">
        <f t="shared" si="44"/>
        <v>18</v>
      </c>
      <c r="E29" s="17" t="str">
        <f t="shared" si="45"/>
        <v>-</v>
      </c>
      <c r="F29" s="16">
        <f t="shared" si="46"/>
        <v>18</v>
      </c>
      <c r="G29" s="17" t="str">
        <f t="shared" si="14"/>
        <v>-</v>
      </c>
      <c r="H29" s="16">
        <f t="shared" si="47"/>
        <v>18</v>
      </c>
      <c r="I29" s="17" t="str">
        <f t="shared" si="15"/>
        <v>-</v>
      </c>
      <c r="J29" s="16">
        <f t="shared" si="48"/>
        <v>18</v>
      </c>
      <c r="K29" s="17" t="str">
        <f t="shared" si="16"/>
        <v>-</v>
      </c>
      <c r="L29" s="16">
        <f t="shared" si="49"/>
        <v>18</v>
      </c>
      <c r="M29" s="17" t="str">
        <f t="shared" si="17"/>
        <v>-</v>
      </c>
      <c r="N29" s="16">
        <f t="shared" si="50"/>
        <v>18</v>
      </c>
      <c r="O29" s="17" t="str">
        <f t="shared" si="18"/>
        <v>-</v>
      </c>
      <c r="P29" s="16">
        <f t="shared" si="8"/>
        <v>18</v>
      </c>
      <c r="Q29" s="17" t="str">
        <f t="shared" si="9"/>
        <v>-</v>
      </c>
      <c r="R29" s="16">
        <f t="shared" si="51"/>
        <v>18</v>
      </c>
      <c r="S29" s="17" t="str">
        <f t="shared" si="52"/>
        <v>-</v>
      </c>
      <c r="T29" s="15">
        <f t="shared" si="53"/>
        <v>18</v>
      </c>
      <c r="U29"/>
      <c r="V29">
        <f t="shared" si="19"/>
        <v>28</v>
      </c>
      <c r="W29" t="s">
        <v>227</v>
      </c>
      <c r="X29" t="s">
        <v>67</v>
      </c>
      <c r="Y29">
        <v>18</v>
      </c>
      <c r="AC29">
        <f t="shared" si="20"/>
        <v>0</v>
      </c>
      <c r="AD29">
        <f t="shared" si="21"/>
        <v>0</v>
      </c>
      <c r="AE29">
        <f t="shared" si="22"/>
        <v>0</v>
      </c>
      <c r="AG29" t="s">
        <v>227</v>
      </c>
      <c r="AH29" t="s">
        <v>67</v>
      </c>
      <c r="AI29">
        <v>18</v>
      </c>
      <c r="AM29">
        <f t="shared" si="23"/>
        <v>0</v>
      </c>
      <c r="AN29">
        <f t="shared" si="24"/>
        <v>0</v>
      </c>
      <c r="AO29">
        <f t="shared" si="25"/>
        <v>0</v>
      </c>
      <c r="AQ29" t="s">
        <v>227</v>
      </c>
      <c r="AR29" t="s">
        <v>67</v>
      </c>
      <c r="AS29">
        <v>18</v>
      </c>
      <c r="AW29">
        <f t="shared" si="26"/>
        <v>0</v>
      </c>
      <c r="AX29">
        <f t="shared" si="27"/>
        <v>0</v>
      </c>
      <c r="AY29">
        <f t="shared" si="28"/>
        <v>0</v>
      </c>
      <c r="BA29" t="s">
        <v>227</v>
      </c>
      <c r="BB29" t="s">
        <v>67</v>
      </c>
      <c r="BC29">
        <v>18</v>
      </c>
      <c r="BG29">
        <f t="shared" si="29"/>
        <v>0</v>
      </c>
      <c r="BH29">
        <f t="shared" si="30"/>
        <v>0</v>
      </c>
      <c r="BI29">
        <f t="shared" si="31"/>
        <v>0</v>
      </c>
      <c r="BK29" t="s">
        <v>227</v>
      </c>
      <c r="BL29" t="s">
        <v>67</v>
      </c>
      <c r="BM29">
        <v>18</v>
      </c>
      <c r="BQ29">
        <f t="shared" si="32"/>
        <v>0</v>
      </c>
      <c r="BR29">
        <f t="shared" si="33"/>
        <v>0</v>
      </c>
      <c r="BS29">
        <f t="shared" si="34"/>
        <v>0</v>
      </c>
      <c r="BU29" t="s">
        <v>227</v>
      </c>
      <c r="BV29" t="s">
        <v>67</v>
      </c>
      <c r="BW29">
        <v>18</v>
      </c>
      <c r="CA29">
        <f t="shared" si="35"/>
        <v>0</v>
      </c>
      <c r="CB29">
        <f t="shared" si="36"/>
        <v>0</v>
      </c>
      <c r="CC29">
        <f t="shared" si="37"/>
        <v>0</v>
      </c>
      <c r="CE29" t="s">
        <v>227</v>
      </c>
      <c r="CF29" t="s">
        <v>67</v>
      </c>
      <c r="CG29">
        <v>18</v>
      </c>
      <c r="CK29">
        <f t="shared" si="38"/>
        <v>0</v>
      </c>
      <c r="CL29">
        <f t="shared" si="39"/>
        <v>0</v>
      </c>
      <c r="CM29">
        <f t="shared" si="40"/>
        <v>0</v>
      </c>
      <c r="CO29" t="s">
        <v>227</v>
      </c>
      <c r="CP29" t="s">
        <v>67</v>
      </c>
      <c r="CQ29">
        <v>18</v>
      </c>
      <c r="CU29">
        <f t="shared" si="41"/>
        <v>0</v>
      </c>
      <c r="CV29">
        <f t="shared" si="42"/>
        <v>0</v>
      </c>
      <c r="CW29">
        <f t="shared" si="43"/>
        <v>0</v>
      </c>
      <c r="CY29" t="s">
        <v>227</v>
      </c>
      <c r="CZ29" t="s">
        <v>67</v>
      </c>
      <c r="DA29">
        <v>18</v>
      </c>
    </row>
    <row r="30" spans="1:108" x14ac:dyDescent="0.3">
      <c r="A30" s="23">
        <v>29</v>
      </c>
      <c r="B30" t="str">
        <f t="shared" si="0"/>
        <v>maxIsAboutForPlaneObstructionPercent</v>
      </c>
      <c r="C30" s="14">
        <f t="shared" si="13"/>
        <v>1</v>
      </c>
      <c r="D30" s="16">
        <f t="shared" si="44"/>
        <v>10</v>
      </c>
      <c r="E30" s="17" t="str">
        <f t="shared" si="45"/>
        <v>-</v>
      </c>
      <c r="F30" s="16">
        <f t="shared" si="46"/>
        <v>10</v>
      </c>
      <c r="G30" s="17" t="str">
        <f t="shared" si="14"/>
        <v>-</v>
      </c>
      <c r="H30" s="16">
        <f t="shared" si="47"/>
        <v>10</v>
      </c>
      <c r="I30" s="17" t="str">
        <f t="shared" si="15"/>
        <v>-</v>
      </c>
      <c r="J30" s="16">
        <f t="shared" si="48"/>
        <v>10</v>
      </c>
      <c r="K30" s="17" t="str">
        <f t="shared" si="16"/>
        <v>-</v>
      </c>
      <c r="L30" s="16">
        <f t="shared" si="49"/>
        <v>10</v>
      </c>
      <c r="M30" s="17" t="str">
        <f t="shared" si="17"/>
        <v>-</v>
      </c>
      <c r="N30" s="16">
        <f t="shared" si="50"/>
        <v>10</v>
      </c>
      <c r="O30" s="17" t="str">
        <f t="shared" si="18"/>
        <v>New Value</v>
      </c>
      <c r="P30" s="16">
        <f t="shared" si="8"/>
        <v>5</v>
      </c>
      <c r="Q30" s="17" t="str">
        <f t="shared" si="9"/>
        <v>-</v>
      </c>
      <c r="R30" s="16">
        <f t="shared" si="51"/>
        <v>5</v>
      </c>
      <c r="S30" s="17" t="str">
        <f t="shared" si="52"/>
        <v>-</v>
      </c>
      <c r="T30" s="15">
        <f t="shared" si="53"/>
        <v>5</v>
      </c>
      <c r="U30"/>
      <c r="V30">
        <f t="shared" si="19"/>
        <v>29</v>
      </c>
      <c r="W30" t="s">
        <v>69</v>
      </c>
      <c r="X30" t="s">
        <v>67</v>
      </c>
      <c r="Y30">
        <v>10</v>
      </c>
      <c r="AB30" t="s">
        <v>70</v>
      </c>
      <c r="AC30">
        <f t="shared" si="20"/>
        <v>0</v>
      </c>
      <c r="AD30">
        <f t="shared" si="21"/>
        <v>0</v>
      </c>
      <c r="AE30">
        <f t="shared" si="22"/>
        <v>0</v>
      </c>
      <c r="AG30" t="s">
        <v>69</v>
      </c>
      <c r="AH30" t="s">
        <v>67</v>
      </c>
      <c r="AI30">
        <v>10</v>
      </c>
      <c r="AL30" t="s">
        <v>70</v>
      </c>
      <c r="AM30">
        <f t="shared" si="23"/>
        <v>0</v>
      </c>
      <c r="AN30">
        <f t="shared" si="24"/>
        <v>0</v>
      </c>
      <c r="AO30">
        <f t="shared" si="25"/>
        <v>0</v>
      </c>
      <c r="AQ30" t="s">
        <v>69</v>
      </c>
      <c r="AR30" t="s">
        <v>67</v>
      </c>
      <c r="AS30">
        <v>10</v>
      </c>
      <c r="AV30" t="s">
        <v>70</v>
      </c>
      <c r="AW30">
        <f t="shared" si="26"/>
        <v>0</v>
      </c>
      <c r="AX30">
        <f t="shared" si="27"/>
        <v>0</v>
      </c>
      <c r="AY30">
        <f t="shared" si="28"/>
        <v>0</v>
      </c>
      <c r="BA30" t="s">
        <v>69</v>
      </c>
      <c r="BB30" t="s">
        <v>67</v>
      </c>
      <c r="BC30">
        <v>10</v>
      </c>
      <c r="BF30" t="s">
        <v>70</v>
      </c>
      <c r="BG30">
        <f t="shared" si="29"/>
        <v>0</v>
      </c>
      <c r="BH30">
        <f t="shared" si="30"/>
        <v>0</v>
      </c>
      <c r="BI30">
        <f t="shared" si="31"/>
        <v>0</v>
      </c>
      <c r="BK30" t="s">
        <v>69</v>
      </c>
      <c r="BL30" t="s">
        <v>67</v>
      </c>
      <c r="BM30">
        <v>10</v>
      </c>
      <c r="BP30" t="s">
        <v>70</v>
      </c>
      <c r="BQ30">
        <f t="shared" si="32"/>
        <v>0</v>
      </c>
      <c r="BR30">
        <f t="shared" si="33"/>
        <v>0</v>
      </c>
      <c r="BS30">
        <f t="shared" si="34"/>
        <v>0</v>
      </c>
      <c r="BU30" t="s">
        <v>69</v>
      </c>
      <c r="BV30" t="s">
        <v>67</v>
      </c>
      <c r="BW30">
        <v>10</v>
      </c>
      <c r="BZ30" t="s">
        <v>70</v>
      </c>
      <c r="CA30">
        <f t="shared" si="35"/>
        <v>0</v>
      </c>
      <c r="CB30">
        <f t="shared" si="36"/>
        <v>1</v>
      </c>
      <c r="CC30">
        <f t="shared" si="37"/>
        <v>0</v>
      </c>
      <c r="CD30" t="s">
        <v>71</v>
      </c>
      <c r="CE30" t="s">
        <v>69</v>
      </c>
      <c r="CF30" t="s">
        <v>67</v>
      </c>
      <c r="CG30">
        <v>5</v>
      </c>
      <c r="CJ30" t="s">
        <v>70</v>
      </c>
      <c r="CK30">
        <f t="shared" si="38"/>
        <v>0</v>
      </c>
      <c r="CL30">
        <f t="shared" si="39"/>
        <v>0</v>
      </c>
      <c r="CM30">
        <f t="shared" si="40"/>
        <v>0</v>
      </c>
      <c r="CO30" t="s">
        <v>69</v>
      </c>
      <c r="CP30" t="s">
        <v>67</v>
      </c>
      <c r="CQ30">
        <v>5</v>
      </c>
      <c r="CT30" t="s">
        <v>70</v>
      </c>
      <c r="CU30">
        <f t="shared" si="41"/>
        <v>0</v>
      </c>
      <c r="CV30">
        <f t="shared" si="42"/>
        <v>0</v>
      </c>
      <c r="CW30">
        <f t="shared" si="43"/>
        <v>0</v>
      </c>
      <c r="CY30" t="s">
        <v>69</v>
      </c>
      <c r="CZ30" t="s">
        <v>67</v>
      </c>
      <c r="DA30">
        <v>5</v>
      </c>
      <c r="DD30" t="s">
        <v>70</v>
      </c>
    </row>
    <row r="31" spans="1:108" x14ac:dyDescent="0.3">
      <c r="A31" s="23">
        <v>30</v>
      </c>
      <c r="B31" t="str">
        <f t="shared" si="0"/>
        <v>maxNumTurningAxes</v>
      </c>
      <c r="C31" s="14">
        <f t="shared" si="13"/>
        <v>0</v>
      </c>
      <c r="D31" s="16">
        <f t="shared" si="44"/>
        <v>1</v>
      </c>
      <c r="E31" s="17" t="str">
        <f t="shared" si="45"/>
        <v>-</v>
      </c>
      <c r="F31" s="16">
        <f t="shared" si="46"/>
        <v>1</v>
      </c>
      <c r="G31" s="17" t="str">
        <f t="shared" si="14"/>
        <v>-</v>
      </c>
      <c r="H31" s="16">
        <f t="shared" si="47"/>
        <v>1</v>
      </c>
      <c r="I31" s="17" t="str">
        <f t="shared" si="15"/>
        <v>-</v>
      </c>
      <c r="J31" s="16">
        <f t="shared" si="48"/>
        <v>1</v>
      </c>
      <c r="K31" s="17" t="str">
        <f t="shared" si="16"/>
        <v>-</v>
      </c>
      <c r="L31" s="16">
        <f t="shared" si="49"/>
        <v>1</v>
      </c>
      <c r="M31" s="17" t="str">
        <f t="shared" si="17"/>
        <v>-</v>
      </c>
      <c r="N31" s="16">
        <f t="shared" si="50"/>
        <v>1</v>
      </c>
      <c r="O31" s="17" t="str">
        <f t="shared" si="18"/>
        <v>-</v>
      </c>
      <c r="P31" s="16">
        <f t="shared" si="8"/>
        <v>1</v>
      </c>
      <c r="Q31" s="17" t="str">
        <f t="shared" si="9"/>
        <v>-</v>
      </c>
      <c r="R31" s="16">
        <f t="shared" si="51"/>
        <v>1</v>
      </c>
      <c r="S31" s="17" t="str">
        <f t="shared" si="52"/>
        <v>-</v>
      </c>
      <c r="T31" s="15">
        <f t="shared" si="53"/>
        <v>1</v>
      </c>
      <c r="U31"/>
      <c r="V31">
        <f t="shared" si="19"/>
        <v>30</v>
      </c>
      <c r="W31" t="s">
        <v>72</v>
      </c>
      <c r="X31" t="s">
        <v>73</v>
      </c>
      <c r="Y31">
        <v>1</v>
      </c>
      <c r="AC31">
        <f t="shared" si="20"/>
        <v>0</v>
      </c>
      <c r="AD31">
        <f t="shared" si="21"/>
        <v>0</v>
      </c>
      <c r="AE31">
        <f t="shared" si="22"/>
        <v>0</v>
      </c>
      <c r="AG31" t="s">
        <v>72</v>
      </c>
      <c r="AH31" t="s">
        <v>73</v>
      </c>
      <c r="AI31">
        <v>1</v>
      </c>
      <c r="AM31">
        <f t="shared" si="23"/>
        <v>0</v>
      </c>
      <c r="AN31">
        <f t="shared" si="24"/>
        <v>0</v>
      </c>
      <c r="AO31">
        <f t="shared" si="25"/>
        <v>0</v>
      </c>
      <c r="AQ31" t="s">
        <v>72</v>
      </c>
      <c r="AR31" t="s">
        <v>73</v>
      </c>
      <c r="AS31">
        <v>1</v>
      </c>
      <c r="AW31">
        <f t="shared" si="26"/>
        <v>0</v>
      </c>
      <c r="AX31">
        <f t="shared" si="27"/>
        <v>0</v>
      </c>
      <c r="AY31">
        <f t="shared" si="28"/>
        <v>0</v>
      </c>
      <c r="BA31" t="s">
        <v>72</v>
      </c>
      <c r="BB31" t="s">
        <v>73</v>
      </c>
      <c r="BC31">
        <v>1</v>
      </c>
      <c r="BG31">
        <f t="shared" si="29"/>
        <v>0</v>
      </c>
      <c r="BH31">
        <f t="shared" si="30"/>
        <v>0</v>
      </c>
      <c r="BI31">
        <f t="shared" si="31"/>
        <v>0</v>
      </c>
      <c r="BK31" t="s">
        <v>72</v>
      </c>
      <c r="BL31" t="s">
        <v>73</v>
      </c>
      <c r="BM31">
        <v>1</v>
      </c>
      <c r="BQ31">
        <f t="shared" si="32"/>
        <v>0</v>
      </c>
      <c r="BR31">
        <f t="shared" si="33"/>
        <v>0</v>
      </c>
      <c r="BS31">
        <f t="shared" si="34"/>
        <v>0</v>
      </c>
      <c r="BU31" t="s">
        <v>72</v>
      </c>
      <c r="BV31" t="s">
        <v>73</v>
      </c>
      <c r="BW31">
        <v>1</v>
      </c>
      <c r="CA31">
        <f t="shared" si="35"/>
        <v>0</v>
      </c>
      <c r="CB31">
        <f t="shared" si="36"/>
        <v>0</v>
      </c>
      <c r="CC31">
        <f t="shared" si="37"/>
        <v>0</v>
      </c>
      <c r="CE31" t="s">
        <v>72</v>
      </c>
      <c r="CF31" t="s">
        <v>73</v>
      </c>
      <c r="CG31">
        <v>1</v>
      </c>
      <c r="CK31">
        <f t="shared" si="38"/>
        <v>0</v>
      </c>
      <c r="CL31">
        <f t="shared" si="39"/>
        <v>0</v>
      </c>
      <c r="CM31">
        <f t="shared" si="40"/>
        <v>0</v>
      </c>
      <c r="CO31" t="s">
        <v>72</v>
      </c>
      <c r="CP31" t="s">
        <v>73</v>
      </c>
      <c r="CQ31">
        <v>1</v>
      </c>
      <c r="CU31">
        <f t="shared" si="41"/>
        <v>0</v>
      </c>
      <c r="CV31">
        <f t="shared" si="42"/>
        <v>0</v>
      </c>
      <c r="CW31">
        <f t="shared" si="43"/>
        <v>0</v>
      </c>
      <c r="CY31" t="s">
        <v>72</v>
      </c>
      <c r="CZ31" t="s">
        <v>73</v>
      </c>
      <c r="DA31">
        <v>1</v>
      </c>
    </row>
    <row r="32" spans="1:108" x14ac:dyDescent="0.3">
      <c r="A32" s="23">
        <v>31</v>
      </c>
      <c r="B32" t="str">
        <f t="shared" si="0"/>
        <v>maxObscuredVoidRayGridSize</v>
      </c>
      <c r="C32" s="14">
        <f t="shared" si="13"/>
        <v>1</v>
      </c>
      <c r="D32" s="16">
        <f t="shared" si="44"/>
        <v>1000</v>
      </c>
      <c r="E32" s="17" t="str">
        <f t="shared" si="45"/>
        <v>New Note</v>
      </c>
      <c r="F32" s="16">
        <f t="shared" si="46"/>
        <v>1000</v>
      </c>
      <c r="G32" s="17" t="str">
        <f t="shared" si="14"/>
        <v>-</v>
      </c>
      <c r="H32" s="16">
        <f t="shared" si="47"/>
        <v>1000</v>
      </c>
      <c r="I32" s="17" t="str">
        <f t="shared" si="15"/>
        <v>-</v>
      </c>
      <c r="J32" s="16">
        <f t="shared" si="48"/>
        <v>1000</v>
      </c>
      <c r="K32" s="17" t="str">
        <f t="shared" si="16"/>
        <v>-</v>
      </c>
      <c r="L32" s="16">
        <f t="shared" si="49"/>
        <v>1000</v>
      </c>
      <c r="M32" s="17" t="str">
        <f t="shared" si="17"/>
        <v>-</v>
      </c>
      <c r="N32" s="16">
        <f t="shared" si="50"/>
        <v>1000</v>
      </c>
      <c r="O32" s="17" t="str">
        <f t="shared" si="18"/>
        <v>-</v>
      </c>
      <c r="P32" s="16">
        <f t="shared" si="8"/>
        <v>1000</v>
      </c>
      <c r="Q32" s="17" t="str">
        <f t="shared" si="9"/>
        <v>-</v>
      </c>
      <c r="R32" s="16">
        <f t="shared" si="51"/>
        <v>1000</v>
      </c>
      <c r="S32" s="17" t="str">
        <f t="shared" si="52"/>
        <v>-</v>
      </c>
      <c r="T32" s="15">
        <f t="shared" si="53"/>
        <v>1000</v>
      </c>
      <c r="U32"/>
      <c r="V32">
        <f t="shared" si="19"/>
        <v>31</v>
      </c>
      <c r="W32" t="s">
        <v>228</v>
      </c>
      <c r="X32" t="s">
        <v>73</v>
      </c>
      <c r="Y32">
        <v>1000</v>
      </c>
      <c r="AB32" t="s">
        <v>229</v>
      </c>
      <c r="AC32">
        <f t="shared" si="20"/>
        <v>0</v>
      </c>
      <c r="AD32">
        <f t="shared" si="21"/>
        <v>0</v>
      </c>
      <c r="AE32">
        <f t="shared" si="22"/>
        <v>1</v>
      </c>
      <c r="AF32" t="s">
        <v>178</v>
      </c>
      <c r="AG32" t="s">
        <v>228</v>
      </c>
      <c r="AH32" t="s">
        <v>73</v>
      </c>
      <c r="AI32" s="31">
        <v>1000</v>
      </c>
      <c r="AM32">
        <f t="shared" si="23"/>
        <v>0</v>
      </c>
      <c r="AN32">
        <f t="shared" si="24"/>
        <v>0</v>
      </c>
      <c r="AO32">
        <f t="shared" si="25"/>
        <v>0</v>
      </c>
      <c r="AQ32" t="s">
        <v>228</v>
      </c>
      <c r="AR32" t="s">
        <v>73</v>
      </c>
      <c r="AS32" s="31">
        <v>1000</v>
      </c>
      <c r="AW32">
        <f t="shared" si="26"/>
        <v>0</v>
      </c>
      <c r="AX32">
        <f t="shared" si="27"/>
        <v>0</v>
      </c>
      <c r="AY32">
        <f t="shared" si="28"/>
        <v>0</v>
      </c>
      <c r="BA32" t="s">
        <v>228</v>
      </c>
      <c r="BB32" t="s">
        <v>73</v>
      </c>
      <c r="BC32">
        <v>1000</v>
      </c>
      <c r="BG32">
        <f t="shared" si="29"/>
        <v>0</v>
      </c>
      <c r="BH32">
        <f t="shared" si="30"/>
        <v>0</v>
      </c>
      <c r="BI32">
        <f t="shared" si="31"/>
        <v>0</v>
      </c>
      <c r="BK32" t="s">
        <v>228</v>
      </c>
      <c r="BL32" t="s">
        <v>73</v>
      </c>
      <c r="BM32">
        <v>1000</v>
      </c>
      <c r="BQ32">
        <f t="shared" si="32"/>
        <v>0</v>
      </c>
      <c r="BR32">
        <f t="shared" si="33"/>
        <v>0</v>
      </c>
      <c r="BS32">
        <f t="shared" si="34"/>
        <v>0</v>
      </c>
      <c r="BU32" t="s">
        <v>228</v>
      </c>
      <c r="BV32" t="s">
        <v>73</v>
      </c>
      <c r="BW32">
        <v>1000</v>
      </c>
      <c r="CA32">
        <f t="shared" si="35"/>
        <v>0</v>
      </c>
      <c r="CB32">
        <f t="shared" si="36"/>
        <v>0</v>
      </c>
      <c r="CC32">
        <f t="shared" si="37"/>
        <v>0</v>
      </c>
      <c r="CE32" t="s">
        <v>228</v>
      </c>
      <c r="CF32" t="s">
        <v>73</v>
      </c>
      <c r="CG32">
        <v>1000</v>
      </c>
      <c r="CK32">
        <f t="shared" si="38"/>
        <v>0</v>
      </c>
      <c r="CL32">
        <f t="shared" si="39"/>
        <v>0</v>
      </c>
      <c r="CM32">
        <f t="shared" si="40"/>
        <v>0</v>
      </c>
      <c r="CO32" t="s">
        <v>228</v>
      </c>
      <c r="CP32" t="s">
        <v>73</v>
      </c>
      <c r="CQ32">
        <v>1000</v>
      </c>
      <c r="CU32">
        <f t="shared" si="41"/>
        <v>0</v>
      </c>
      <c r="CV32">
        <f t="shared" si="42"/>
        <v>0</v>
      </c>
      <c r="CW32">
        <f t="shared" si="43"/>
        <v>0</v>
      </c>
      <c r="CY32" t="s">
        <v>228</v>
      </c>
      <c r="CZ32" t="s">
        <v>73</v>
      </c>
      <c r="DA32">
        <v>1000</v>
      </c>
    </row>
    <row r="33" spans="1:108" x14ac:dyDescent="0.3">
      <c r="A33" s="23">
        <v>32</v>
      </c>
      <c r="B33" t="str">
        <f t="shared" si="0"/>
        <v>maxTurningAxisEccentricity</v>
      </c>
      <c r="C33" s="14">
        <f t="shared" si="13"/>
        <v>0</v>
      </c>
      <c r="D33" s="16">
        <f t="shared" si="44"/>
        <v>0.05</v>
      </c>
      <c r="E33" s="17" t="str">
        <f t="shared" si="45"/>
        <v>-</v>
      </c>
      <c r="F33" s="16">
        <f t="shared" si="46"/>
        <v>0.05</v>
      </c>
      <c r="G33" s="17" t="str">
        <f t="shared" si="14"/>
        <v>-</v>
      </c>
      <c r="H33" s="16">
        <f t="shared" si="47"/>
        <v>0.05</v>
      </c>
      <c r="I33" s="17" t="str">
        <f t="shared" si="15"/>
        <v>-</v>
      </c>
      <c r="J33" s="16">
        <f t="shared" si="48"/>
        <v>0.05</v>
      </c>
      <c r="K33" s="17" t="str">
        <f t="shared" si="16"/>
        <v>-</v>
      </c>
      <c r="L33" s="16">
        <f t="shared" si="49"/>
        <v>0.05</v>
      </c>
      <c r="M33" s="17" t="str">
        <f t="shared" si="17"/>
        <v>-</v>
      </c>
      <c r="N33" s="16">
        <f t="shared" si="50"/>
        <v>0.05</v>
      </c>
      <c r="O33" s="17" t="str">
        <f t="shared" si="18"/>
        <v>-</v>
      </c>
      <c r="P33" s="16">
        <f t="shared" si="8"/>
        <v>0.05</v>
      </c>
      <c r="Q33" s="17" t="str">
        <f t="shared" si="9"/>
        <v>-</v>
      </c>
      <c r="R33" s="16">
        <f t="shared" si="51"/>
        <v>0.05</v>
      </c>
      <c r="S33" s="17" t="str">
        <f t="shared" si="52"/>
        <v>-</v>
      </c>
      <c r="T33" s="15">
        <f t="shared" si="53"/>
        <v>0.05</v>
      </c>
      <c r="U33"/>
      <c r="V33">
        <f t="shared" si="19"/>
        <v>32</v>
      </c>
      <c r="W33" t="s">
        <v>75</v>
      </c>
      <c r="X33" t="s">
        <v>67</v>
      </c>
      <c r="Y33">
        <v>0.05</v>
      </c>
      <c r="AB33" t="s">
        <v>76</v>
      </c>
      <c r="AC33">
        <f t="shared" si="20"/>
        <v>0</v>
      </c>
      <c r="AD33">
        <f t="shared" si="21"/>
        <v>0</v>
      </c>
      <c r="AE33">
        <f t="shared" si="22"/>
        <v>0</v>
      </c>
      <c r="AG33" t="s">
        <v>75</v>
      </c>
      <c r="AH33" t="s">
        <v>67</v>
      </c>
      <c r="AI33">
        <v>0.05</v>
      </c>
      <c r="AL33" t="s">
        <v>76</v>
      </c>
      <c r="AM33">
        <f t="shared" si="23"/>
        <v>0</v>
      </c>
      <c r="AN33">
        <f t="shared" si="24"/>
        <v>0</v>
      </c>
      <c r="AO33">
        <f t="shared" si="25"/>
        <v>0</v>
      </c>
      <c r="AQ33" t="s">
        <v>75</v>
      </c>
      <c r="AR33" t="s">
        <v>67</v>
      </c>
      <c r="AS33">
        <v>0.05</v>
      </c>
      <c r="AV33" t="s">
        <v>76</v>
      </c>
      <c r="AW33">
        <f t="shared" si="26"/>
        <v>0</v>
      </c>
      <c r="AX33">
        <f t="shared" si="27"/>
        <v>0</v>
      </c>
      <c r="AY33">
        <f t="shared" si="28"/>
        <v>0</v>
      </c>
      <c r="BA33" t="s">
        <v>75</v>
      </c>
      <c r="BB33" t="s">
        <v>67</v>
      </c>
      <c r="BC33">
        <v>0.05</v>
      </c>
      <c r="BF33" t="s">
        <v>76</v>
      </c>
      <c r="BG33">
        <f t="shared" si="29"/>
        <v>0</v>
      </c>
      <c r="BH33">
        <f t="shared" si="30"/>
        <v>0</v>
      </c>
      <c r="BI33">
        <f t="shared" si="31"/>
        <v>0</v>
      </c>
      <c r="BK33" t="s">
        <v>75</v>
      </c>
      <c r="BL33" t="s">
        <v>67</v>
      </c>
      <c r="BM33">
        <v>0.05</v>
      </c>
      <c r="BP33" t="s">
        <v>76</v>
      </c>
      <c r="BQ33">
        <f t="shared" si="32"/>
        <v>0</v>
      </c>
      <c r="BR33">
        <f t="shared" si="33"/>
        <v>0</v>
      </c>
      <c r="BS33">
        <f t="shared" si="34"/>
        <v>0</v>
      </c>
      <c r="BU33" t="s">
        <v>75</v>
      </c>
      <c r="BV33" t="s">
        <v>67</v>
      </c>
      <c r="BW33">
        <v>0.05</v>
      </c>
      <c r="BZ33" t="s">
        <v>76</v>
      </c>
      <c r="CA33">
        <f t="shared" si="35"/>
        <v>0</v>
      </c>
      <c r="CB33">
        <f t="shared" si="36"/>
        <v>0</v>
      </c>
      <c r="CC33">
        <f t="shared" si="37"/>
        <v>0</v>
      </c>
      <c r="CE33" t="s">
        <v>75</v>
      </c>
      <c r="CF33" t="s">
        <v>67</v>
      </c>
      <c r="CG33">
        <v>0.05</v>
      </c>
      <c r="CJ33" t="s">
        <v>76</v>
      </c>
      <c r="CK33">
        <f t="shared" si="38"/>
        <v>0</v>
      </c>
      <c r="CL33">
        <f t="shared" si="39"/>
        <v>0</v>
      </c>
      <c r="CM33">
        <f t="shared" si="40"/>
        <v>0</v>
      </c>
      <c r="CO33" t="s">
        <v>75</v>
      </c>
      <c r="CP33" t="s">
        <v>67</v>
      </c>
      <c r="CQ33">
        <v>0.05</v>
      </c>
      <c r="CT33" t="s">
        <v>76</v>
      </c>
      <c r="CU33">
        <f t="shared" si="41"/>
        <v>0</v>
      </c>
      <c r="CV33">
        <f t="shared" si="42"/>
        <v>0</v>
      </c>
      <c r="CW33">
        <f t="shared" si="43"/>
        <v>0</v>
      </c>
      <c r="CY33" t="s">
        <v>75</v>
      </c>
      <c r="CZ33" t="s">
        <v>67</v>
      </c>
      <c r="DA33">
        <v>0.05</v>
      </c>
      <c r="DD33" t="s">
        <v>76</v>
      </c>
    </row>
    <row r="34" spans="1:108" x14ac:dyDescent="0.3">
      <c r="A34" s="23">
        <v>33</v>
      </c>
      <c r="B34" t="str">
        <f t="shared" si="0"/>
        <v>minCADTolerance</v>
      </c>
      <c r="C34" s="14">
        <f t="shared" si="13"/>
        <v>0</v>
      </c>
      <c r="D34" s="16">
        <f t="shared" si="44"/>
        <v>0.254</v>
      </c>
      <c r="E34" s="17" t="str">
        <f t="shared" si="45"/>
        <v>-</v>
      </c>
      <c r="F34" s="16">
        <f t="shared" si="46"/>
        <v>0.254</v>
      </c>
      <c r="G34" s="17" t="str">
        <f t="shared" si="14"/>
        <v>-</v>
      </c>
      <c r="H34" s="16">
        <f t="shared" si="47"/>
        <v>0.254</v>
      </c>
      <c r="I34" s="17" t="str">
        <f t="shared" si="15"/>
        <v>-</v>
      </c>
      <c r="J34" s="16">
        <f t="shared" si="48"/>
        <v>0.254</v>
      </c>
      <c r="K34" s="17" t="str">
        <f t="shared" si="16"/>
        <v>-</v>
      </c>
      <c r="L34" s="16">
        <f t="shared" si="49"/>
        <v>0.254</v>
      </c>
      <c r="M34" s="17" t="str">
        <f t="shared" si="17"/>
        <v>-</v>
      </c>
      <c r="N34" s="16">
        <f t="shared" si="50"/>
        <v>0.254</v>
      </c>
      <c r="O34" s="17" t="str">
        <f t="shared" si="18"/>
        <v>-</v>
      </c>
      <c r="P34" s="16">
        <f t="shared" ref="P34:P49" si="54">CG34</f>
        <v>0.254</v>
      </c>
      <c r="Q34" s="17" t="str">
        <f t="shared" ref="Q34:Q49" si="55">IF(CN34&gt;0,CN34,"-")</f>
        <v>-</v>
      </c>
      <c r="R34" s="16">
        <f t="shared" si="51"/>
        <v>0.254</v>
      </c>
      <c r="S34" s="17" t="str">
        <f t="shared" si="52"/>
        <v>-</v>
      </c>
      <c r="T34" s="15">
        <f t="shared" si="53"/>
        <v>0.254</v>
      </c>
      <c r="U34"/>
      <c r="V34">
        <f t="shared" si="19"/>
        <v>33</v>
      </c>
      <c r="W34" t="s">
        <v>77</v>
      </c>
      <c r="X34" t="s">
        <v>67</v>
      </c>
      <c r="Y34">
        <v>0.254</v>
      </c>
      <c r="AC34">
        <f t="shared" si="20"/>
        <v>0</v>
      </c>
      <c r="AD34">
        <f t="shared" si="21"/>
        <v>0</v>
      </c>
      <c r="AE34">
        <f t="shared" si="22"/>
        <v>0</v>
      </c>
      <c r="AG34" t="s">
        <v>77</v>
      </c>
      <c r="AH34" t="s">
        <v>67</v>
      </c>
      <c r="AI34">
        <v>0.254</v>
      </c>
      <c r="AM34">
        <f t="shared" si="23"/>
        <v>0</v>
      </c>
      <c r="AN34">
        <f t="shared" si="24"/>
        <v>0</v>
      </c>
      <c r="AO34">
        <f t="shared" si="25"/>
        <v>0</v>
      </c>
      <c r="AQ34" t="s">
        <v>77</v>
      </c>
      <c r="AR34" t="s">
        <v>67</v>
      </c>
      <c r="AS34">
        <v>0.254</v>
      </c>
      <c r="AW34">
        <f t="shared" si="26"/>
        <v>0</v>
      </c>
      <c r="AX34">
        <f t="shared" si="27"/>
        <v>0</v>
      </c>
      <c r="AY34">
        <f t="shared" si="28"/>
        <v>0</v>
      </c>
      <c r="BA34" t="s">
        <v>77</v>
      </c>
      <c r="BB34" t="s">
        <v>67</v>
      </c>
      <c r="BC34">
        <v>0.254</v>
      </c>
      <c r="BG34">
        <f t="shared" si="29"/>
        <v>0</v>
      </c>
      <c r="BH34">
        <f t="shared" si="30"/>
        <v>0</v>
      </c>
      <c r="BI34">
        <f t="shared" si="31"/>
        <v>0</v>
      </c>
      <c r="BK34" t="s">
        <v>77</v>
      </c>
      <c r="BL34" t="s">
        <v>67</v>
      </c>
      <c r="BM34">
        <v>0.254</v>
      </c>
      <c r="BQ34">
        <f t="shared" si="32"/>
        <v>0</v>
      </c>
      <c r="BR34">
        <f t="shared" si="33"/>
        <v>0</v>
      </c>
      <c r="BS34">
        <f t="shared" si="34"/>
        <v>0</v>
      </c>
      <c r="BU34" t="s">
        <v>77</v>
      </c>
      <c r="BV34" t="s">
        <v>67</v>
      </c>
      <c r="BW34">
        <v>0.254</v>
      </c>
      <c r="CA34">
        <f t="shared" si="35"/>
        <v>0</v>
      </c>
      <c r="CB34">
        <f t="shared" si="36"/>
        <v>0</v>
      </c>
      <c r="CC34">
        <f t="shared" si="37"/>
        <v>0</v>
      </c>
      <c r="CE34" t="s">
        <v>77</v>
      </c>
      <c r="CF34" t="s">
        <v>67</v>
      </c>
      <c r="CG34">
        <v>0.254</v>
      </c>
      <c r="CK34">
        <f t="shared" si="38"/>
        <v>0</v>
      </c>
      <c r="CL34">
        <f t="shared" si="39"/>
        <v>0</v>
      </c>
      <c r="CM34">
        <f t="shared" si="40"/>
        <v>0</v>
      </c>
      <c r="CO34" t="s">
        <v>77</v>
      </c>
      <c r="CP34" t="s">
        <v>67</v>
      </c>
      <c r="CQ34">
        <v>0.254</v>
      </c>
      <c r="CU34">
        <f t="shared" si="41"/>
        <v>0</v>
      </c>
      <c r="CV34">
        <f t="shared" si="42"/>
        <v>0</v>
      </c>
      <c r="CW34">
        <f t="shared" si="43"/>
        <v>0</v>
      </c>
      <c r="CY34" t="s">
        <v>77</v>
      </c>
      <c r="CZ34" t="s">
        <v>67</v>
      </c>
      <c r="DA34">
        <v>0.254</v>
      </c>
    </row>
    <row r="35" spans="1:108" x14ac:dyDescent="0.3">
      <c r="A35" s="23">
        <v>34</v>
      </c>
      <c r="B35" t="str">
        <f t="shared" si="0"/>
        <v>minCastableHoleDiameter</v>
      </c>
      <c r="C35" s="14">
        <f t="shared" si="13"/>
        <v>0</v>
      </c>
      <c r="D35" s="16">
        <f t="shared" si="44"/>
        <v>6.4</v>
      </c>
      <c r="E35" s="17" t="str">
        <f t="shared" si="45"/>
        <v>-</v>
      </c>
      <c r="F35" s="16">
        <f t="shared" si="46"/>
        <v>6.4</v>
      </c>
      <c r="G35" s="17" t="str">
        <f t="shared" si="14"/>
        <v>-</v>
      </c>
      <c r="H35" s="16">
        <f t="shared" si="47"/>
        <v>6.4</v>
      </c>
      <c r="I35" s="17" t="str">
        <f t="shared" si="15"/>
        <v>-</v>
      </c>
      <c r="J35" s="16">
        <f t="shared" si="48"/>
        <v>6.4</v>
      </c>
      <c r="K35" s="17" t="str">
        <f t="shared" si="16"/>
        <v>-</v>
      </c>
      <c r="L35" s="16">
        <f t="shared" si="49"/>
        <v>6.4</v>
      </c>
      <c r="M35" s="17" t="str">
        <f t="shared" si="17"/>
        <v>-</v>
      </c>
      <c r="N35" s="16">
        <f t="shared" si="50"/>
        <v>6.4</v>
      </c>
      <c r="O35" s="17" t="str">
        <f t="shared" si="18"/>
        <v>-</v>
      </c>
      <c r="P35" s="16">
        <f t="shared" si="54"/>
        <v>6.4</v>
      </c>
      <c r="Q35" s="17" t="str">
        <f t="shared" si="55"/>
        <v>-</v>
      </c>
      <c r="R35" s="16">
        <f t="shared" si="51"/>
        <v>6.4</v>
      </c>
      <c r="S35" s="17" t="str">
        <f t="shared" si="52"/>
        <v>-</v>
      </c>
      <c r="T35" s="15">
        <f t="shared" si="53"/>
        <v>6.4</v>
      </c>
      <c r="U35"/>
      <c r="V35">
        <f t="shared" si="19"/>
        <v>34</v>
      </c>
      <c r="W35" t="s">
        <v>324</v>
      </c>
      <c r="X35" t="s">
        <v>67</v>
      </c>
      <c r="Y35">
        <v>6.4</v>
      </c>
      <c r="AC35">
        <f t="shared" si="20"/>
        <v>0</v>
      </c>
      <c r="AD35">
        <f t="shared" si="21"/>
        <v>0</v>
      </c>
      <c r="AE35">
        <f t="shared" si="22"/>
        <v>0</v>
      </c>
      <c r="AG35" t="s">
        <v>324</v>
      </c>
      <c r="AH35" t="s">
        <v>67</v>
      </c>
      <c r="AI35">
        <v>6.4</v>
      </c>
      <c r="AM35">
        <f t="shared" si="23"/>
        <v>0</v>
      </c>
      <c r="AN35">
        <f t="shared" si="24"/>
        <v>0</v>
      </c>
      <c r="AO35">
        <f t="shared" si="25"/>
        <v>0</v>
      </c>
      <c r="AQ35" t="s">
        <v>324</v>
      </c>
      <c r="AR35" t="s">
        <v>67</v>
      </c>
      <c r="AS35">
        <v>6.4</v>
      </c>
      <c r="AW35">
        <f t="shared" si="26"/>
        <v>0</v>
      </c>
      <c r="AX35">
        <f t="shared" si="27"/>
        <v>0</v>
      </c>
      <c r="AY35">
        <f t="shared" si="28"/>
        <v>0</v>
      </c>
      <c r="BA35" t="s">
        <v>324</v>
      </c>
      <c r="BB35" t="s">
        <v>67</v>
      </c>
      <c r="BC35">
        <v>6.4</v>
      </c>
      <c r="BG35">
        <f t="shared" si="29"/>
        <v>0</v>
      </c>
      <c r="BH35">
        <f t="shared" si="30"/>
        <v>0</v>
      </c>
      <c r="BI35">
        <f t="shared" si="31"/>
        <v>0</v>
      </c>
      <c r="BK35" t="s">
        <v>324</v>
      </c>
      <c r="BL35" t="s">
        <v>67</v>
      </c>
      <c r="BM35">
        <v>6.4</v>
      </c>
      <c r="BQ35">
        <f t="shared" si="32"/>
        <v>0</v>
      </c>
      <c r="BR35">
        <f t="shared" si="33"/>
        <v>0</v>
      </c>
      <c r="BS35">
        <f t="shared" si="34"/>
        <v>0</v>
      </c>
      <c r="BU35" t="s">
        <v>324</v>
      </c>
      <c r="BV35" t="s">
        <v>67</v>
      </c>
      <c r="BW35">
        <v>6.4</v>
      </c>
      <c r="CA35">
        <f t="shared" si="35"/>
        <v>0</v>
      </c>
      <c r="CB35">
        <f t="shared" si="36"/>
        <v>0</v>
      </c>
      <c r="CC35">
        <f t="shared" si="37"/>
        <v>0</v>
      </c>
      <c r="CE35" t="s">
        <v>324</v>
      </c>
      <c r="CF35" t="s">
        <v>67</v>
      </c>
      <c r="CG35">
        <v>6.4</v>
      </c>
      <c r="CK35">
        <f t="shared" si="38"/>
        <v>0</v>
      </c>
      <c r="CL35">
        <f t="shared" si="39"/>
        <v>0</v>
      </c>
      <c r="CM35">
        <f t="shared" si="40"/>
        <v>0</v>
      </c>
      <c r="CO35" t="s">
        <v>324</v>
      </c>
      <c r="CP35" t="s">
        <v>67</v>
      </c>
      <c r="CQ35">
        <v>6.4</v>
      </c>
      <c r="CU35">
        <f t="shared" si="41"/>
        <v>0</v>
      </c>
      <c r="CV35">
        <f t="shared" si="42"/>
        <v>0</v>
      </c>
      <c r="CW35">
        <f t="shared" si="43"/>
        <v>0</v>
      </c>
      <c r="CY35" t="s">
        <v>324</v>
      </c>
      <c r="CZ35" t="s">
        <v>67</v>
      </c>
      <c r="DA35">
        <v>6.4</v>
      </c>
    </row>
    <row r="36" spans="1:108" x14ac:dyDescent="0.3">
      <c r="A36" s="23">
        <v>35</v>
      </c>
      <c r="B36" t="str">
        <f t="shared" si="0"/>
        <v>minCastableHoleWallThickness</v>
      </c>
      <c r="C36" s="14">
        <f t="shared" si="13"/>
        <v>0</v>
      </c>
      <c r="D36" s="16">
        <f t="shared" si="44"/>
        <v>5</v>
      </c>
      <c r="E36" s="17" t="str">
        <f t="shared" si="45"/>
        <v>-</v>
      </c>
      <c r="F36" s="16">
        <f t="shared" si="46"/>
        <v>5</v>
      </c>
      <c r="G36" s="17" t="str">
        <f t="shared" si="14"/>
        <v>-</v>
      </c>
      <c r="H36" s="16">
        <f t="shared" si="47"/>
        <v>5</v>
      </c>
      <c r="I36" s="17" t="str">
        <f t="shared" si="15"/>
        <v>-</v>
      </c>
      <c r="J36" s="16">
        <f t="shared" si="48"/>
        <v>5</v>
      </c>
      <c r="K36" s="17" t="str">
        <f t="shared" si="16"/>
        <v>-</v>
      </c>
      <c r="L36" s="16">
        <f t="shared" si="49"/>
        <v>5</v>
      </c>
      <c r="M36" s="17" t="str">
        <f t="shared" si="17"/>
        <v>-</v>
      </c>
      <c r="N36" s="16">
        <f t="shared" si="50"/>
        <v>5</v>
      </c>
      <c r="O36" s="17" t="str">
        <f t="shared" si="18"/>
        <v>-</v>
      </c>
      <c r="P36" s="16">
        <f t="shared" si="54"/>
        <v>5</v>
      </c>
      <c r="Q36" s="17" t="str">
        <f t="shared" si="55"/>
        <v>-</v>
      </c>
      <c r="R36" s="16">
        <f t="shared" si="51"/>
        <v>5</v>
      </c>
      <c r="S36" s="17" t="str">
        <f t="shared" si="52"/>
        <v>-</v>
      </c>
      <c r="T36" s="15">
        <f t="shared" si="53"/>
        <v>5</v>
      </c>
      <c r="U36"/>
      <c r="V36">
        <f t="shared" si="19"/>
        <v>35</v>
      </c>
      <c r="W36" t="s">
        <v>325</v>
      </c>
      <c r="X36" t="s">
        <v>67</v>
      </c>
      <c r="Y36">
        <v>5</v>
      </c>
      <c r="AC36">
        <f t="shared" si="20"/>
        <v>0</v>
      </c>
      <c r="AD36">
        <f t="shared" si="21"/>
        <v>0</v>
      </c>
      <c r="AE36">
        <f t="shared" si="22"/>
        <v>0</v>
      </c>
      <c r="AG36" t="s">
        <v>325</v>
      </c>
      <c r="AH36" t="s">
        <v>67</v>
      </c>
      <c r="AI36">
        <v>5</v>
      </c>
      <c r="AM36">
        <f t="shared" si="23"/>
        <v>0</v>
      </c>
      <c r="AN36">
        <f t="shared" si="24"/>
        <v>0</v>
      </c>
      <c r="AO36">
        <f t="shared" si="25"/>
        <v>0</v>
      </c>
      <c r="AQ36" t="s">
        <v>325</v>
      </c>
      <c r="AR36" t="s">
        <v>67</v>
      </c>
      <c r="AS36">
        <v>5</v>
      </c>
      <c r="AW36">
        <f t="shared" si="26"/>
        <v>0</v>
      </c>
      <c r="AX36">
        <f t="shared" si="27"/>
        <v>0</v>
      </c>
      <c r="AY36">
        <f t="shared" si="28"/>
        <v>0</v>
      </c>
      <c r="BA36" t="s">
        <v>325</v>
      </c>
      <c r="BB36" t="s">
        <v>67</v>
      </c>
      <c r="BC36">
        <v>5</v>
      </c>
      <c r="BG36">
        <f t="shared" si="29"/>
        <v>0</v>
      </c>
      <c r="BH36">
        <f t="shared" si="30"/>
        <v>0</v>
      </c>
      <c r="BI36">
        <f t="shared" si="31"/>
        <v>0</v>
      </c>
      <c r="BK36" t="s">
        <v>325</v>
      </c>
      <c r="BL36" t="s">
        <v>67</v>
      </c>
      <c r="BM36">
        <v>5</v>
      </c>
      <c r="BQ36">
        <f t="shared" si="32"/>
        <v>0</v>
      </c>
      <c r="BR36">
        <f t="shared" si="33"/>
        <v>0</v>
      </c>
      <c r="BS36">
        <f t="shared" si="34"/>
        <v>0</v>
      </c>
      <c r="BU36" t="s">
        <v>325</v>
      </c>
      <c r="BV36" t="s">
        <v>67</v>
      </c>
      <c r="BW36">
        <v>5</v>
      </c>
      <c r="CA36">
        <f t="shared" si="35"/>
        <v>0</v>
      </c>
      <c r="CB36">
        <f t="shared" si="36"/>
        <v>0</v>
      </c>
      <c r="CC36">
        <f t="shared" si="37"/>
        <v>0</v>
      </c>
      <c r="CE36" t="s">
        <v>325</v>
      </c>
      <c r="CF36" t="s">
        <v>67</v>
      </c>
      <c r="CG36">
        <v>5</v>
      </c>
      <c r="CK36">
        <f t="shared" si="38"/>
        <v>0</v>
      </c>
      <c r="CL36">
        <f t="shared" si="39"/>
        <v>0</v>
      </c>
      <c r="CM36">
        <f t="shared" si="40"/>
        <v>0</v>
      </c>
      <c r="CO36" t="s">
        <v>325</v>
      </c>
      <c r="CP36" t="s">
        <v>67</v>
      </c>
      <c r="CQ36">
        <v>5</v>
      </c>
      <c r="CU36">
        <f t="shared" si="41"/>
        <v>0</v>
      </c>
      <c r="CV36">
        <f t="shared" si="42"/>
        <v>0</v>
      </c>
      <c r="CW36">
        <f t="shared" si="43"/>
        <v>0</v>
      </c>
      <c r="CY36" t="s">
        <v>325</v>
      </c>
      <c r="CZ36" t="s">
        <v>67</v>
      </c>
      <c r="DA36">
        <v>5</v>
      </c>
    </row>
    <row r="37" spans="1:108" x14ac:dyDescent="0.3">
      <c r="A37" s="23">
        <v>36</v>
      </c>
      <c r="B37" t="str">
        <f t="shared" si="0"/>
        <v>minCastableKeywayWidth</v>
      </c>
      <c r="C37" s="14">
        <f t="shared" si="13"/>
        <v>2</v>
      </c>
      <c r="D37" s="16">
        <f t="shared" si="44"/>
        <v>0</v>
      </c>
      <c r="E37" s="17" t="str">
        <f t="shared" si="45"/>
        <v>-</v>
      </c>
      <c r="F37" s="16">
        <f t="shared" si="46"/>
        <v>0</v>
      </c>
      <c r="G37" s="17" t="str">
        <f t="shared" si="14"/>
        <v>-</v>
      </c>
      <c r="H37" s="16">
        <f t="shared" si="47"/>
        <v>0</v>
      </c>
      <c r="I37" s="17" t="str">
        <f t="shared" si="15"/>
        <v>Removed</v>
      </c>
      <c r="J37" s="16">
        <f t="shared" si="48"/>
        <v>6.4</v>
      </c>
      <c r="K37" s="17" t="str">
        <f t="shared" si="16"/>
        <v>-</v>
      </c>
      <c r="L37" s="16">
        <f t="shared" si="49"/>
        <v>6.4</v>
      </c>
      <c r="M37" s="17" t="str">
        <f t="shared" si="17"/>
        <v>-</v>
      </c>
      <c r="N37" s="16">
        <f t="shared" si="50"/>
        <v>6.4</v>
      </c>
      <c r="O37" s="17" t="str">
        <f t="shared" si="18"/>
        <v>-</v>
      </c>
      <c r="P37" s="16">
        <f t="shared" si="54"/>
        <v>6.4</v>
      </c>
      <c r="Q37" s="17" t="str">
        <f t="shared" si="55"/>
        <v>-</v>
      </c>
      <c r="R37" s="16">
        <f t="shared" si="51"/>
        <v>6.4</v>
      </c>
      <c r="S37" s="17" t="str">
        <f t="shared" si="52"/>
        <v>-</v>
      </c>
      <c r="T37" s="15">
        <f t="shared" si="53"/>
        <v>6.4</v>
      </c>
      <c r="U37"/>
      <c r="V37">
        <f t="shared" si="19"/>
        <v>36</v>
      </c>
      <c r="AC37">
        <f t="shared" si="20"/>
        <v>0</v>
      </c>
      <c r="AD37">
        <f t="shared" si="21"/>
        <v>0</v>
      </c>
      <c r="AE37">
        <f t="shared" si="22"/>
        <v>0</v>
      </c>
      <c r="AM37">
        <f t="shared" si="23"/>
        <v>0</v>
      </c>
      <c r="AN37">
        <f t="shared" si="24"/>
        <v>0</v>
      </c>
      <c r="AO37">
        <f t="shared" si="25"/>
        <v>0</v>
      </c>
      <c r="AW37">
        <f t="shared" si="26"/>
        <v>1</v>
      </c>
      <c r="AX37">
        <f t="shared" si="27"/>
        <v>1</v>
      </c>
      <c r="AY37">
        <f t="shared" si="28"/>
        <v>0</v>
      </c>
      <c r="AZ37" t="s">
        <v>64</v>
      </c>
      <c r="BA37" t="s">
        <v>326</v>
      </c>
      <c r="BB37" t="s">
        <v>67</v>
      </c>
      <c r="BC37">
        <v>6.4</v>
      </c>
      <c r="BG37">
        <f t="shared" si="29"/>
        <v>0</v>
      </c>
      <c r="BH37">
        <f t="shared" si="30"/>
        <v>0</v>
      </c>
      <c r="BI37">
        <f t="shared" si="31"/>
        <v>0</v>
      </c>
      <c r="BK37" t="s">
        <v>326</v>
      </c>
      <c r="BL37" t="s">
        <v>67</v>
      </c>
      <c r="BM37">
        <v>6.4</v>
      </c>
      <c r="BQ37">
        <f t="shared" si="32"/>
        <v>0</v>
      </c>
      <c r="BR37">
        <f t="shared" si="33"/>
        <v>0</v>
      </c>
      <c r="BS37">
        <f t="shared" si="34"/>
        <v>0</v>
      </c>
      <c r="BU37" t="s">
        <v>326</v>
      </c>
      <c r="BV37" t="s">
        <v>67</v>
      </c>
      <c r="BW37">
        <v>6.4</v>
      </c>
      <c r="CA37">
        <f t="shared" si="35"/>
        <v>0</v>
      </c>
      <c r="CB37">
        <f t="shared" si="36"/>
        <v>0</v>
      </c>
      <c r="CC37">
        <f t="shared" si="37"/>
        <v>0</v>
      </c>
      <c r="CE37" t="s">
        <v>326</v>
      </c>
      <c r="CF37" t="s">
        <v>67</v>
      </c>
      <c r="CG37">
        <v>6.4</v>
      </c>
      <c r="CK37">
        <f t="shared" si="38"/>
        <v>0</v>
      </c>
      <c r="CL37">
        <f t="shared" si="39"/>
        <v>0</v>
      </c>
      <c r="CM37">
        <f t="shared" si="40"/>
        <v>0</v>
      </c>
      <c r="CO37" t="s">
        <v>326</v>
      </c>
      <c r="CP37" t="s">
        <v>67</v>
      </c>
      <c r="CQ37">
        <v>6.4</v>
      </c>
      <c r="CU37">
        <f t="shared" si="41"/>
        <v>0</v>
      </c>
      <c r="CV37">
        <f t="shared" si="42"/>
        <v>0</v>
      </c>
      <c r="CW37">
        <f t="shared" si="43"/>
        <v>0</v>
      </c>
      <c r="CY37" t="s">
        <v>326</v>
      </c>
      <c r="CZ37" t="s">
        <v>67</v>
      </c>
      <c r="DA37">
        <v>6.4</v>
      </c>
    </row>
    <row r="38" spans="1:108" x14ac:dyDescent="0.3">
      <c r="A38" s="23">
        <v>37</v>
      </c>
      <c r="B38" t="str">
        <f t="shared" si="0"/>
        <v>minCastableRingWidth</v>
      </c>
      <c r="C38" s="14">
        <f t="shared" si="13"/>
        <v>0</v>
      </c>
      <c r="D38" s="16">
        <f t="shared" si="44"/>
        <v>6.4</v>
      </c>
      <c r="E38" s="17" t="str">
        <f t="shared" si="45"/>
        <v>-</v>
      </c>
      <c r="F38" s="16">
        <f t="shared" si="46"/>
        <v>6.4</v>
      </c>
      <c r="G38" s="17" t="str">
        <f t="shared" si="14"/>
        <v>-</v>
      </c>
      <c r="H38" s="16">
        <f t="shared" si="47"/>
        <v>6.4</v>
      </c>
      <c r="I38" s="17" t="str">
        <f t="shared" si="15"/>
        <v>-</v>
      </c>
      <c r="J38" s="16">
        <f t="shared" si="48"/>
        <v>6.4</v>
      </c>
      <c r="K38" s="17" t="str">
        <f t="shared" si="16"/>
        <v>-</v>
      </c>
      <c r="L38" s="16">
        <f t="shared" si="49"/>
        <v>6.4</v>
      </c>
      <c r="M38" s="17" t="str">
        <f t="shared" si="17"/>
        <v>-</v>
      </c>
      <c r="N38" s="16">
        <f t="shared" si="50"/>
        <v>6.4</v>
      </c>
      <c r="O38" s="17" t="str">
        <f t="shared" si="18"/>
        <v>-</v>
      </c>
      <c r="P38" s="16">
        <f t="shared" si="54"/>
        <v>6.4</v>
      </c>
      <c r="Q38" s="17" t="str">
        <f t="shared" si="55"/>
        <v>-</v>
      </c>
      <c r="R38" s="16">
        <f t="shared" si="51"/>
        <v>6.4</v>
      </c>
      <c r="S38" s="17" t="str">
        <f t="shared" si="52"/>
        <v>-</v>
      </c>
      <c r="T38" s="15">
        <f t="shared" si="53"/>
        <v>6.4</v>
      </c>
      <c r="U38"/>
      <c r="V38">
        <f t="shared" si="19"/>
        <v>37</v>
      </c>
      <c r="W38" t="s">
        <v>327</v>
      </c>
      <c r="X38" t="s">
        <v>67</v>
      </c>
      <c r="Y38">
        <v>6.4</v>
      </c>
      <c r="AC38">
        <f t="shared" si="20"/>
        <v>0</v>
      </c>
      <c r="AD38">
        <f t="shared" si="21"/>
        <v>0</v>
      </c>
      <c r="AE38">
        <f t="shared" si="22"/>
        <v>0</v>
      </c>
      <c r="AG38" t="s">
        <v>327</v>
      </c>
      <c r="AH38" t="s">
        <v>67</v>
      </c>
      <c r="AI38">
        <v>6.4</v>
      </c>
      <c r="AM38">
        <f t="shared" si="23"/>
        <v>0</v>
      </c>
      <c r="AN38">
        <f t="shared" si="24"/>
        <v>0</v>
      </c>
      <c r="AO38">
        <f t="shared" si="25"/>
        <v>0</v>
      </c>
      <c r="AQ38" t="s">
        <v>327</v>
      </c>
      <c r="AR38" t="s">
        <v>67</v>
      </c>
      <c r="AS38">
        <v>6.4</v>
      </c>
      <c r="AW38">
        <f t="shared" si="26"/>
        <v>0</v>
      </c>
      <c r="AX38">
        <f t="shared" si="27"/>
        <v>0</v>
      </c>
      <c r="AY38">
        <f t="shared" si="28"/>
        <v>0</v>
      </c>
      <c r="BA38" t="s">
        <v>327</v>
      </c>
      <c r="BB38" t="s">
        <v>67</v>
      </c>
      <c r="BC38">
        <v>6.4</v>
      </c>
      <c r="BG38">
        <f t="shared" si="29"/>
        <v>0</v>
      </c>
      <c r="BH38">
        <f t="shared" si="30"/>
        <v>0</v>
      </c>
      <c r="BI38">
        <f t="shared" si="31"/>
        <v>0</v>
      </c>
      <c r="BK38" t="s">
        <v>327</v>
      </c>
      <c r="BL38" t="s">
        <v>67</v>
      </c>
      <c r="BM38">
        <v>6.4</v>
      </c>
      <c r="BQ38">
        <f t="shared" si="32"/>
        <v>0</v>
      </c>
      <c r="BR38">
        <f t="shared" si="33"/>
        <v>0</v>
      </c>
      <c r="BS38">
        <f t="shared" si="34"/>
        <v>0</v>
      </c>
      <c r="BU38" t="s">
        <v>327</v>
      </c>
      <c r="BV38" t="s">
        <v>67</v>
      </c>
      <c r="BW38">
        <v>6.4</v>
      </c>
      <c r="CA38">
        <f t="shared" si="35"/>
        <v>0</v>
      </c>
      <c r="CB38">
        <f t="shared" si="36"/>
        <v>0</v>
      </c>
      <c r="CC38">
        <f t="shared" si="37"/>
        <v>0</v>
      </c>
      <c r="CE38" t="s">
        <v>327</v>
      </c>
      <c r="CF38" t="s">
        <v>67</v>
      </c>
      <c r="CG38">
        <v>6.4</v>
      </c>
      <c r="CK38">
        <f t="shared" si="38"/>
        <v>0</v>
      </c>
      <c r="CL38">
        <f t="shared" si="39"/>
        <v>0</v>
      </c>
      <c r="CM38">
        <f t="shared" si="40"/>
        <v>0</v>
      </c>
      <c r="CO38" t="s">
        <v>327</v>
      </c>
      <c r="CP38" t="s">
        <v>67</v>
      </c>
      <c r="CQ38">
        <v>6.4</v>
      </c>
      <c r="CU38">
        <f t="shared" si="41"/>
        <v>0</v>
      </c>
      <c r="CV38">
        <f t="shared" si="42"/>
        <v>0</v>
      </c>
      <c r="CW38">
        <f t="shared" si="43"/>
        <v>0</v>
      </c>
      <c r="CY38" t="s">
        <v>327</v>
      </c>
      <c r="CZ38" t="s">
        <v>67</v>
      </c>
      <c r="DA38">
        <v>6.4</v>
      </c>
    </row>
    <row r="39" spans="1:108" x14ac:dyDescent="0.3">
      <c r="A39" s="23">
        <v>38</v>
      </c>
      <c r="B39" t="str">
        <f t="shared" si="0"/>
        <v>minGreenSandWidth</v>
      </c>
      <c r="C39" s="14">
        <f t="shared" si="13"/>
        <v>1</v>
      </c>
      <c r="D39" s="16">
        <f t="shared" si="44"/>
        <v>25.4</v>
      </c>
      <c r="E39" s="17" t="str">
        <f t="shared" si="45"/>
        <v>New Note</v>
      </c>
      <c r="F39" s="16">
        <f t="shared" si="46"/>
        <v>25.4</v>
      </c>
      <c r="G39" s="17" t="str">
        <f t="shared" si="14"/>
        <v>-</v>
      </c>
      <c r="H39" s="16">
        <f t="shared" si="47"/>
        <v>25.4</v>
      </c>
      <c r="I39" s="17" t="str">
        <f t="shared" si="15"/>
        <v>-</v>
      </c>
      <c r="J39" s="16">
        <f t="shared" si="48"/>
        <v>25.4</v>
      </c>
      <c r="K39" s="17" t="str">
        <f t="shared" si="16"/>
        <v>-</v>
      </c>
      <c r="L39" s="16">
        <f t="shared" si="49"/>
        <v>25.4</v>
      </c>
      <c r="M39" s="17" t="str">
        <f t="shared" si="17"/>
        <v>-</v>
      </c>
      <c r="N39" s="16">
        <f t="shared" si="50"/>
        <v>25.4</v>
      </c>
      <c r="O39" s="17" t="str">
        <f t="shared" si="18"/>
        <v>-</v>
      </c>
      <c r="P39" s="16">
        <f t="shared" si="54"/>
        <v>25.4</v>
      </c>
      <c r="Q39" s="17" t="str">
        <f t="shared" si="55"/>
        <v>-</v>
      </c>
      <c r="R39" s="16">
        <f t="shared" si="51"/>
        <v>25.4</v>
      </c>
      <c r="S39" s="17" t="str">
        <f t="shared" si="52"/>
        <v>-</v>
      </c>
      <c r="T39" s="15">
        <f t="shared" si="53"/>
        <v>25.4</v>
      </c>
      <c r="U39"/>
      <c r="V39">
        <f t="shared" si="19"/>
        <v>38</v>
      </c>
      <c r="W39" t="s">
        <v>234</v>
      </c>
      <c r="X39" t="s">
        <v>67</v>
      </c>
      <c r="Y39">
        <v>25.4</v>
      </c>
      <c r="AB39" t="s">
        <v>235</v>
      </c>
      <c r="AC39">
        <f t="shared" si="20"/>
        <v>0</v>
      </c>
      <c r="AD39">
        <f t="shared" si="21"/>
        <v>0</v>
      </c>
      <c r="AE39">
        <f t="shared" si="22"/>
        <v>1</v>
      </c>
      <c r="AF39" t="s">
        <v>178</v>
      </c>
      <c r="AG39" t="s">
        <v>234</v>
      </c>
      <c r="AH39" t="s">
        <v>67</v>
      </c>
      <c r="AI39">
        <v>25.4</v>
      </c>
      <c r="AM39">
        <f t="shared" si="23"/>
        <v>0</v>
      </c>
      <c r="AN39">
        <f t="shared" si="24"/>
        <v>0</v>
      </c>
      <c r="AO39">
        <f t="shared" si="25"/>
        <v>0</v>
      </c>
      <c r="AQ39" t="s">
        <v>234</v>
      </c>
      <c r="AR39" t="s">
        <v>67</v>
      </c>
      <c r="AS39">
        <v>25.4</v>
      </c>
      <c r="AW39">
        <f t="shared" si="26"/>
        <v>0</v>
      </c>
      <c r="AX39">
        <f t="shared" si="27"/>
        <v>0</v>
      </c>
      <c r="AY39">
        <f t="shared" si="28"/>
        <v>0</v>
      </c>
      <c r="BA39" t="s">
        <v>234</v>
      </c>
      <c r="BB39" t="s">
        <v>67</v>
      </c>
      <c r="BC39">
        <v>25.4</v>
      </c>
      <c r="BG39">
        <f t="shared" si="29"/>
        <v>0</v>
      </c>
      <c r="BH39">
        <f t="shared" si="30"/>
        <v>0</v>
      </c>
      <c r="BI39">
        <f t="shared" si="31"/>
        <v>0</v>
      </c>
      <c r="BK39" t="s">
        <v>234</v>
      </c>
      <c r="BL39" t="s">
        <v>67</v>
      </c>
      <c r="BM39">
        <v>25.4</v>
      </c>
      <c r="BQ39">
        <f t="shared" si="32"/>
        <v>0</v>
      </c>
      <c r="BR39">
        <f t="shared" si="33"/>
        <v>0</v>
      </c>
      <c r="BS39">
        <f t="shared" si="34"/>
        <v>0</v>
      </c>
      <c r="BU39" t="s">
        <v>234</v>
      </c>
      <c r="BV39" t="s">
        <v>67</v>
      </c>
      <c r="BW39">
        <v>25.4</v>
      </c>
      <c r="CA39">
        <f t="shared" si="35"/>
        <v>0</v>
      </c>
      <c r="CB39">
        <f t="shared" si="36"/>
        <v>0</v>
      </c>
      <c r="CC39">
        <f t="shared" si="37"/>
        <v>0</v>
      </c>
      <c r="CE39" t="s">
        <v>234</v>
      </c>
      <c r="CF39" t="s">
        <v>67</v>
      </c>
      <c r="CG39">
        <v>25.4</v>
      </c>
      <c r="CK39">
        <f t="shared" si="38"/>
        <v>0</v>
      </c>
      <c r="CL39">
        <f t="shared" si="39"/>
        <v>0</v>
      </c>
      <c r="CM39">
        <f t="shared" si="40"/>
        <v>0</v>
      </c>
      <c r="CO39" t="s">
        <v>234</v>
      </c>
      <c r="CP39" t="s">
        <v>67</v>
      </c>
      <c r="CQ39">
        <v>25.4</v>
      </c>
      <c r="CU39">
        <f t="shared" si="41"/>
        <v>0</v>
      </c>
      <c r="CV39">
        <f t="shared" si="42"/>
        <v>0</v>
      </c>
      <c r="CW39">
        <f t="shared" si="43"/>
        <v>0</v>
      </c>
      <c r="CY39" t="s">
        <v>234</v>
      </c>
      <c r="CZ39" t="s">
        <v>67</v>
      </c>
      <c r="DA39">
        <v>25.4</v>
      </c>
    </row>
    <row r="40" spans="1:108" x14ac:dyDescent="0.3">
      <c r="A40" s="23">
        <v>39</v>
      </c>
      <c r="B40" t="str">
        <f t="shared" si="0"/>
        <v>roughnessDefault</v>
      </c>
      <c r="C40" s="14">
        <f t="shared" si="13"/>
        <v>0</v>
      </c>
      <c r="D40" s="16">
        <f t="shared" si="44"/>
        <v>25</v>
      </c>
      <c r="E40" s="17" t="str">
        <f t="shared" si="45"/>
        <v>-</v>
      </c>
      <c r="F40" s="16">
        <f t="shared" si="46"/>
        <v>25</v>
      </c>
      <c r="G40" s="17" t="str">
        <f t="shared" si="14"/>
        <v>-</v>
      </c>
      <c r="H40" s="16">
        <f t="shared" si="47"/>
        <v>25</v>
      </c>
      <c r="I40" s="17" t="str">
        <f t="shared" si="15"/>
        <v>-</v>
      </c>
      <c r="J40" s="16">
        <f t="shared" si="48"/>
        <v>25</v>
      </c>
      <c r="K40" s="17" t="str">
        <f t="shared" si="16"/>
        <v>-</v>
      </c>
      <c r="L40" s="16">
        <f t="shared" si="49"/>
        <v>25</v>
      </c>
      <c r="M40" s="17" t="str">
        <f t="shared" si="17"/>
        <v>-</v>
      </c>
      <c r="N40" s="16">
        <f t="shared" si="50"/>
        <v>25</v>
      </c>
      <c r="O40" s="17" t="str">
        <f t="shared" si="18"/>
        <v>-</v>
      </c>
      <c r="P40" s="16">
        <f t="shared" si="54"/>
        <v>25</v>
      </c>
      <c r="Q40" s="17" t="str">
        <f t="shared" si="55"/>
        <v>-</v>
      </c>
      <c r="R40" s="16">
        <f t="shared" si="51"/>
        <v>25</v>
      </c>
      <c r="S40" s="17" t="str">
        <f t="shared" si="52"/>
        <v>-</v>
      </c>
      <c r="T40" s="15">
        <f t="shared" si="53"/>
        <v>25</v>
      </c>
      <c r="U40"/>
      <c r="V40">
        <f t="shared" si="19"/>
        <v>39</v>
      </c>
      <c r="W40" t="s">
        <v>83</v>
      </c>
      <c r="X40" t="s">
        <v>67</v>
      </c>
      <c r="Y40">
        <v>25</v>
      </c>
      <c r="AC40">
        <f t="shared" si="20"/>
        <v>0</v>
      </c>
      <c r="AD40">
        <f t="shared" si="21"/>
        <v>0</v>
      </c>
      <c r="AE40">
        <f t="shared" si="22"/>
        <v>0</v>
      </c>
      <c r="AG40" t="s">
        <v>83</v>
      </c>
      <c r="AH40" t="s">
        <v>67</v>
      </c>
      <c r="AI40">
        <v>25</v>
      </c>
      <c r="AM40">
        <f t="shared" si="23"/>
        <v>0</v>
      </c>
      <c r="AN40">
        <f t="shared" si="24"/>
        <v>0</v>
      </c>
      <c r="AO40">
        <f t="shared" si="25"/>
        <v>0</v>
      </c>
      <c r="AQ40" t="s">
        <v>83</v>
      </c>
      <c r="AR40" t="s">
        <v>67</v>
      </c>
      <c r="AS40">
        <v>25</v>
      </c>
      <c r="AW40">
        <f t="shared" si="26"/>
        <v>0</v>
      </c>
      <c r="AX40">
        <f t="shared" si="27"/>
        <v>0</v>
      </c>
      <c r="AY40">
        <f t="shared" si="28"/>
        <v>0</v>
      </c>
      <c r="BA40" t="s">
        <v>83</v>
      </c>
      <c r="BB40" t="s">
        <v>67</v>
      </c>
      <c r="BC40">
        <v>25</v>
      </c>
      <c r="BG40">
        <f t="shared" si="29"/>
        <v>0</v>
      </c>
      <c r="BH40">
        <f t="shared" si="30"/>
        <v>0</v>
      </c>
      <c r="BI40">
        <f t="shared" si="31"/>
        <v>0</v>
      </c>
      <c r="BK40" t="s">
        <v>83</v>
      </c>
      <c r="BL40" t="s">
        <v>67</v>
      </c>
      <c r="BM40">
        <v>25</v>
      </c>
      <c r="BQ40">
        <f t="shared" si="32"/>
        <v>0</v>
      </c>
      <c r="BR40">
        <f t="shared" si="33"/>
        <v>0</v>
      </c>
      <c r="BS40">
        <f t="shared" si="34"/>
        <v>0</v>
      </c>
      <c r="BU40" t="s">
        <v>83</v>
      </c>
      <c r="BV40" t="s">
        <v>67</v>
      </c>
      <c r="BW40">
        <v>25</v>
      </c>
      <c r="CA40">
        <f t="shared" si="35"/>
        <v>0</v>
      </c>
      <c r="CB40">
        <f t="shared" si="36"/>
        <v>0</v>
      </c>
      <c r="CC40">
        <f t="shared" si="37"/>
        <v>0</v>
      </c>
      <c r="CE40" t="s">
        <v>83</v>
      </c>
      <c r="CF40" t="s">
        <v>67</v>
      </c>
      <c r="CG40">
        <v>25</v>
      </c>
      <c r="CK40">
        <f t="shared" si="38"/>
        <v>0</v>
      </c>
      <c r="CL40">
        <f t="shared" si="39"/>
        <v>0</v>
      </c>
      <c r="CM40">
        <f t="shared" si="40"/>
        <v>0</v>
      </c>
      <c r="CO40" t="s">
        <v>83</v>
      </c>
      <c r="CP40" t="s">
        <v>67</v>
      </c>
      <c r="CQ40">
        <v>25</v>
      </c>
      <c r="CU40">
        <f t="shared" si="41"/>
        <v>0</v>
      </c>
      <c r="CV40">
        <f t="shared" si="42"/>
        <v>0</v>
      </c>
      <c r="CW40">
        <f t="shared" si="43"/>
        <v>0</v>
      </c>
      <c r="CY40" t="s">
        <v>83</v>
      </c>
      <c r="CZ40" t="s">
        <v>67</v>
      </c>
      <c r="DA40">
        <v>25</v>
      </c>
    </row>
    <row r="41" spans="1:108" x14ac:dyDescent="0.3">
      <c r="A41" s="23">
        <v>40</v>
      </c>
      <c r="B41" t="str">
        <f t="shared" si="0"/>
        <v>sharpEdgeDraftAngle</v>
      </c>
      <c r="C41" s="14">
        <f t="shared" si="13"/>
        <v>1</v>
      </c>
      <c r="D41" s="16">
        <f t="shared" si="44"/>
        <v>6</v>
      </c>
      <c r="E41" s="17" t="str">
        <f t="shared" si="45"/>
        <v>New Note</v>
      </c>
      <c r="F41" s="16">
        <f t="shared" si="46"/>
        <v>6</v>
      </c>
      <c r="G41" s="17" t="str">
        <f t="shared" si="14"/>
        <v>-</v>
      </c>
      <c r="H41" s="16">
        <f t="shared" si="47"/>
        <v>6</v>
      </c>
      <c r="I41" s="17" t="str">
        <f t="shared" si="15"/>
        <v>-</v>
      </c>
      <c r="J41" s="16">
        <f t="shared" si="48"/>
        <v>6</v>
      </c>
      <c r="K41" s="17" t="str">
        <f t="shared" si="16"/>
        <v>-</v>
      </c>
      <c r="L41" s="16">
        <f t="shared" si="49"/>
        <v>6</v>
      </c>
      <c r="M41" s="17" t="str">
        <f t="shared" si="17"/>
        <v>-</v>
      </c>
      <c r="N41" s="16">
        <f t="shared" si="50"/>
        <v>6</v>
      </c>
      <c r="O41" s="17" t="str">
        <f t="shared" si="18"/>
        <v>-</v>
      </c>
      <c r="P41" s="16">
        <f t="shared" si="54"/>
        <v>6</v>
      </c>
      <c r="Q41" s="17" t="str">
        <f t="shared" si="55"/>
        <v>-</v>
      </c>
      <c r="R41" s="16">
        <f t="shared" si="51"/>
        <v>6</v>
      </c>
      <c r="S41" s="17" t="str">
        <f t="shared" si="52"/>
        <v>-</v>
      </c>
      <c r="T41" s="15">
        <f t="shared" si="53"/>
        <v>6</v>
      </c>
      <c r="U41"/>
      <c r="V41">
        <f t="shared" si="19"/>
        <v>40</v>
      </c>
      <c r="W41" t="s">
        <v>240</v>
      </c>
      <c r="X41" t="s">
        <v>67</v>
      </c>
      <c r="Y41">
        <v>6</v>
      </c>
      <c r="AB41" t="s">
        <v>241</v>
      </c>
      <c r="AC41">
        <f t="shared" si="20"/>
        <v>0</v>
      </c>
      <c r="AD41">
        <f t="shared" si="21"/>
        <v>0</v>
      </c>
      <c r="AE41">
        <f t="shared" si="22"/>
        <v>1</v>
      </c>
      <c r="AF41" t="s">
        <v>178</v>
      </c>
      <c r="AG41" t="s">
        <v>240</v>
      </c>
      <c r="AH41" t="s">
        <v>67</v>
      </c>
      <c r="AI41">
        <v>6</v>
      </c>
      <c r="AM41">
        <f t="shared" si="23"/>
        <v>0</v>
      </c>
      <c r="AN41">
        <f t="shared" si="24"/>
        <v>0</v>
      </c>
      <c r="AO41">
        <f t="shared" si="25"/>
        <v>0</v>
      </c>
      <c r="AQ41" t="s">
        <v>240</v>
      </c>
      <c r="AR41" t="s">
        <v>67</v>
      </c>
      <c r="AS41">
        <v>6</v>
      </c>
      <c r="AW41">
        <f t="shared" si="26"/>
        <v>0</v>
      </c>
      <c r="AX41">
        <f t="shared" si="27"/>
        <v>0</v>
      </c>
      <c r="AY41">
        <f t="shared" si="28"/>
        <v>0</v>
      </c>
      <c r="BA41" t="s">
        <v>240</v>
      </c>
      <c r="BB41" t="s">
        <v>67</v>
      </c>
      <c r="BC41">
        <v>6</v>
      </c>
      <c r="BG41">
        <f t="shared" si="29"/>
        <v>0</v>
      </c>
      <c r="BH41">
        <f t="shared" si="30"/>
        <v>0</v>
      </c>
      <c r="BI41">
        <f t="shared" si="31"/>
        <v>0</v>
      </c>
      <c r="BK41" t="s">
        <v>240</v>
      </c>
      <c r="BL41" t="s">
        <v>67</v>
      </c>
      <c r="BM41">
        <v>6</v>
      </c>
      <c r="BQ41">
        <f t="shared" si="32"/>
        <v>0</v>
      </c>
      <c r="BR41">
        <f t="shared" si="33"/>
        <v>0</v>
      </c>
      <c r="BS41">
        <f t="shared" si="34"/>
        <v>0</v>
      </c>
      <c r="BU41" t="s">
        <v>240</v>
      </c>
      <c r="BV41" t="s">
        <v>67</v>
      </c>
      <c r="BW41">
        <v>6</v>
      </c>
      <c r="CA41">
        <f t="shared" si="35"/>
        <v>0</v>
      </c>
      <c r="CB41">
        <f t="shared" si="36"/>
        <v>0</v>
      </c>
      <c r="CC41">
        <f t="shared" si="37"/>
        <v>0</v>
      </c>
      <c r="CE41" t="s">
        <v>240</v>
      </c>
      <c r="CF41" t="s">
        <v>67</v>
      </c>
      <c r="CG41">
        <v>6</v>
      </c>
      <c r="CK41">
        <f t="shared" si="38"/>
        <v>0</v>
      </c>
      <c r="CL41">
        <f t="shared" si="39"/>
        <v>0</v>
      </c>
      <c r="CM41">
        <f t="shared" si="40"/>
        <v>0</v>
      </c>
      <c r="CO41" t="s">
        <v>240</v>
      </c>
      <c r="CP41" t="s">
        <v>67</v>
      </c>
      <c r="CQ41">
        <v>6</v>
      </c>
      <c r="CU41">
        <f t="shared" si="41"/>
        <v>0</v>
      </c>
      <c r="CV41">
        <f t="shared" si="42"/>
        <v>0</v>
      </c>
      <c r="CW41">
        <f t="shared" si="43"/>
        <v>0</v>
      </c>
      <c r="CY41" t="s">
        <v>240</v>
      </c>
      <c r="CZ41" t="s">
        <v>67</v>
      </c>
      <c r="DA41">
        <v>6</v>
      </c>
    </row>
    <row r="42" spans="1:108" x14ac:dyDescent="0.3">
      <c r="A42" s="23">
        <v>41</v>
      </c>
      <c r="B42" t="str">
        <f t="shared" si="0"/>
        <v>sharpEdgeRadius</v>
      </c>
      <c r="C42" s="14">
        <f t="shared" si="13"/>
        <v>1</v>
      </c>
      <c r="D42" s="16">
        <f t="shared" si="44"/>
        <v>3.1749999999999998</v>
      </c>
      <c r="E42" s="17" t="str">
        <f t="shared" si="45"/>
        <v>New Note</v>
      </c>
      <c r="F42" s="16">
        <f t="shared" si="46"/>
        <v>3.1749999999999998</v>
      </c>
      <c r="G42" s="17" t="str">
        <f t="shared" si="14"/>
        <v>-</v>
      </c>
      <c r="H42" s="16">
        <f t="shared" si="47"/>
        <v>3.1749999999999998</v>
      </c>
      <c r="I42" s="17" t="str">
        <f t="shared" si="15"/>
        <v>-</v>
      </c>
      <c r="J42" s="16">
        <f t="shared" si="48"/>
        <v>3.1749999999999998</v>
      </c>
      <c r="K42" s="17" t="str">
        <f t="shared" si="16"/>
        <v>-</v>
      </c>
      <c r="L42" s="16">
        <f t="shared" si="49"/>
        <v>3.1749999999999998</v>
      </c>
      <c r="M42" s="17" t="str">
        <f t="shared" si="17"/>
        <v>-</v>
      </c>
      <c r="N42" s="16">
        <f t="shared" si="50"/>
        <v>3.1749999999999998</v>
      </c>
      <c r="O42" s="17" t="str">
        <f t="shared" si="18"/>
        <v>-</v>
      </c>
      <c r="P42" s="16">
        <f t="shared" si="54"/>
        <v>3.1749999999999998</v>
      </c>
      <c r="Q42" s="17" t="str">
        <f t="shared" si="55"/>
        <v>-</v>
      </c>
      <c r="R42" s="16">
        <f t="shared" si="51"/>
        <v>3.1749999999999998</v>
      </c>
      <c r="S42" s="17" t="str">
        <f t="shared" si="52"/>
        <v>-</v>
      </c>
      <c r="T42" s="15">
        <f t="shared" si="53"/>
        <v>3.1749999999999998</v>
      </c>
      <c r="U42"/>
      <c r="V42">
        <f t="shared" si="19"/>
        <v>41</v>
      </c>
      <c r="W42" t="s">
        <v>242</v>
      </c>
      <c r="X42" t="s">
        <v>67</v>
      </c>
      <c r="Y42">
        <v>3.1749999999999998</v>
      </c>
      <c r="AB42" t="s">
        <v>243</v>
      </c>
      <c r="AC42">
        <f t="shared" si="20"/>
        <v>0</v>
      </c>
      <c r="AD42">
        <f t="shared" si="21"/>
        <v>0</v>
      </c>
      <c r="AE42">
        <f t="shared" si="22"/>
        <v>1</v>
      </c>
      <c r="AF42" t="s">
        <v>178</v>
      </c>
      <c r="AG42" t="s">
        <v>242</v>
      </c>
      <c r="AH42" t="s">
        <v>67</v>
      </c>
      <c r="AI42">
        <v>3.1749999999999998</v>
      </c>
      <c r="AM42">
        <f t="shared" si="23"/>
        <v>0</v>
      </c>
      <c r="AN42">
        <f t="shared" si="24"/>
        <v>0</v>
      </c>
      <c r="AO42">
        <f t="shared" si="25"/>
        <v>0</v>
      </c>
      <c r="AQ42" t="s">
        <v>242</v>
      </c>
      <c r="AR42" t="s">
        <v>67</v>
      </c>
      <c r="AS42">
        <v>3.1749999999999998</v>
      </c>
      <c r="AW42">
        <f t="shared" si="26"/>
        <v>0</v>
      </c>
      <c r="AX42">
        <f t="shared" si="27"/>
        <v>0</v>
      </c>
      <c r="AY42">
        <f t="shared" si="28"/>
        <v>0</v>
      </c>
      <c r="BA42" t="s">
        <v>242</v>
      </c>
      <c r="BB42" t="s">
        <v>67</v>
      </c>
      <c r="BC42">
        <v>3.1749999999999998</v>
      </c>
      <c r="BG42">
        <f t="shared" si="29"/>
        <v>0</v>
      </c>
      <c r="BH42">
        <f t="shared" si="30"/>
        <v>0</v>
      </c>
      <c r="BI42">
        <f t="shared" si="31"/>
        <v>0</v>
      </c>
      <c r="BK42" t="s">
        <v>242</v>
      </c>
      <c r="BL42" t="s">
        <v>67</v>
      </c>
      <c r="BM42">
        <v>3.1749999999999998</v>
      </c>
      <c r="BQ42">
        <f t="shared" si="32"/>
        <v>0</v>
      </c>
      <c r="BR42">
        <f t="shared" si="33"/>
        <v>0</v>
      </c>
      <c r="BS42">
        <f t="shared" si="34"/>
        <v>0</v>
      </c>
      <c r="BU42" t="s">
        <v>242</v>
      </c>
      <c r="BV42" t="s">
        <v>67</v>
      </c>
      <c r="BW42">
        <v>3.1749999999999998</v>
      </c>
      <c r="CA42">
        <f t="shared" si="35"/>
        <v>0</v>
      </c>
      <c r="CB42">
        <f t="shared" si="36"/>
        <v>0</v>
      </c>
      <c r="CC42">
        <f t="shared" si="37"/>
        <v>0</v>
      </c>
      <c r="CE42" t="s">
        <v>242</v>
      </c>
      <c r="CF42" t="s">
        <v>67</v>
      </c>
      <c r="CG42">
        <v>3.1749999999999998</v>
      </c>
      <c r="CK42">
        <f t="shared" si="38"/>
        <v>0</v>
      </c>
      <c r="CL42">
        <f t="shared" si="39"/>
        <v>0</v>
      </c>
      <c r="CM42">
        <f t="shared" si="40"/>
        <v>0</v>
      </c>
      <c r="CO42" t="s">
        <v>242</v>
      </c>
      <c r="CP42" t="s">
        <v>67</v>
      </c>
      <c r="CQ42">
        <v>3.1749999999999998</v>
      </c>
      <c r="CU42">
        <f t="shared" si="41"/>
        <v>0</v>
      </c>
      <c r="CV42">
        <f t="shared" si="42"/>
        <v>0</v>
      </c>
      <c r="CW42">
        <f t="shared" si="43"/>
        <v>0</v>
      </c>
      <c r="CY42" t="s">
        <v>242</v>
      </c>
      <c r="CZ42" t="s">
        <v>67</v>
      </c>
      <c r="DA42">
        <v>3.1749999999999998</v>
      </c>
    </row>
    <row r="43" spans="1:108" x14ac:dyDescent="0.3">
      <c r="A43" s="23">
        <v>42</v>
      </c>
      <c r="B43" t="str">
        <f t="shared" si="0"/>
        <v>shellCoreAspectRatio</v>
      </c>
      <c r="C43" s="14">
        <f t="shared" si="13"/>
        <v>0</v>
      </c>
      <c r="D43" s="16">
        <f t="shared" si="44"/>
        <v>30</v>
      </c>
      <c r="E43" s="17" t="str">
        <f t="shared" si="45"/>
        <v>-</v>
      </c>
      <c r="F43" s="16">
        <f t="shared" si="46"/>
        <v>30</v>
      </c>
      <c r="G43" s="17" t="str">
        <f t="shared" si="14"/>
        <v>-</v>
      </c>
      <c r="H43" s="16">
        <f t="shared" si="47"/>
        <v>30</v>
      </c>
      <c r="I43" s="17" t="str">
        <f t="shared" si="15"/>
        <v>-</v>
      </c>
      <c r="J43" s="16">
        <f t="shared" si="48"/>
        <v>30</v>
      </c>
      <c r="K43" s="17" t="str">
        <f t="shared" si="16"/>
        <v>-</v>
      </c>
      <c r="L43" s="16">
        <f t="shared" si="49"/>
        <v>30</v>
      </c>
      <c r="M43" s="17" t="str">
        <f t="shared" si="17"/>
        <v>-</v>
      </c>
      <c r="N43" s="16">
        <f t="shared" si="50"/>
        <v>30</v>
      </c>
      <c r="O43" s="17" t="str">
        <f t="shared" si="18"/>
        <v>-</v>
      </c>
      <c r="P43" s="16">
        <f t="shared" si="54"/>
        <v>30</v>
      </c>
      <c r="Q43" s="17" t="str">
        <f t="shared" si="55"/>
        <v>-</v>
      </c>
      <c r="R43" s="16">
        <f t="shared" si="51"/>
        <v>30</v>
      </c>
      <c r="S43" s="17" t="str">
        <f t="shared" si="52"/>
        <v>-</v>
      </c>
      <c r="T43" s="15">
        <f t="shared" si="53"/>
        <v>30</v>
      </c>
      <c r="U43"/>
      <c r="V43">
        <f t="shared" si="19"/>
        <v>42</v>
      </c>
      <c r="W43" t="s">
        <v>244</v>
      </c>
      <c r="X43" t="s">
        <v>67</v>
      </c>
      <c r="Y43">
        <v>30</v>
      </c>
      <c r="AC43">
        <f t="shared" si="20"/>
        <v>0</v>
      </c>
      <c r="AD43">
        <f t="shared" si="21"/>
        <v>0</v>
      </c>
      <c r="AE43">
        <f t="shared" si="22"/>
        <v>0</v>
      </c>
      <c r="AG43" t="s">
        <v>244</v>
      </c>
      <c r="AH43" t="s">
        <v>67</v>
      </c>
      <c r="AI43">
        <v>30</v>
      </c>
      <c r="AM43">
        <f t="shared" si="23"/>
        <v>0</v>
      </c>
      <c r="AN43">
        <f t="shared" si="24"/>
        <v>0</v>
      </c>
      <c r="AO43">
        <f t="shared" si="25"/>
        <v>0</v>
      </c>
      <c r="AQ43" t="s">
        <v>244</v>
      </c>
      <c r="AR43" t="s">
        <v>67</v>
      </c>
      <c r="AS43">
        <v>30</v>
      </c>
      <c r="AW43">
        <f t="shared" si="26"/>
        <v>0</v>
      </c>
      <c r="AX43">
        <f t="shared" si="27"/>
        <v>0</v>
      </c>
      <c r="AY43">
        <f t="shared" si="28"/>
        <v>0</v>
      </c>
      <c r="BA43" t="s">
        <v>244</v>
      </c>
      <c r="BB43" t="s">
        <v>67</v>
      </c>
      <c r="BC43">
        <v>30</v>
      </c>
      <c r="BG43">
        <f t="shared" si="29"/>
        <v>0</v>
      </c>
      <c r="BH43">
        <f t="shared" si="30"/>
        <v>0</v>
      </c>
      <c r="BI43">
        <f t="shared" si="31"/>
        <v>0</v>
      </c>
      <c r="BK43" t="s">
        <v>244</v>
      </c>
      <c r="BL43" t="s">
        <v>67</v>
      </c>
      <c r="BM43">
        <v>30</v>
      </c>
      <c r="BQ43">
        <f t="shared" si="32"/>
        <v>0</v>
      </c>
      <c r="BR43">
        <f t="shared" si="33"/>
        <v>0</v>
      </c>
      <c r="BS43">
        <f t="shared" si="34"/>
        <v>0</v>
      </c>
      <c r="BU43" t="s">
        <v>244</v>
      </c>
      <c r="BV43" t="s">
        <v>67</v>
      </c>
      <c r="BW43">
        <v>30</v>
      </c>
      <c r="CA43">
        <f t="shared" si="35"/>
        <v>0</v>
      </c>
      <c r="CB43">
        <f t="shared" si="36"/>
        <v>0</v>
      </c>
      <c r="CC43">
        <f t="shared" si="37"/>
        <v>0</v>
      </c>
      <c r="CE43" t="s">
        <v>244</v>
      </c>
      <c r="CF43" t="s">
        <v>67</v>
      </c>
      <c r="CG43">
        <v>30</v>
      </c>
      <c r="CK43">
        <f t="shared" si="38"/>
        <v>0</v>
      </c>
      <c r="CL43">
        <f t="shared" si="39"/>
        <v>0</v>
      </c>
      <c r="CM43">
        <f t="shared" si="40"/>
        <v>0</v>
      </c>
      <c r="CO43" t="s">
        <v>244</v>
      </c>
      <c r="CP43" t="s">
        <v>67</v>
      </c>
      <c r="CQ43">
        <v>30</v>
      </c>
      <c r="CU43">
        <f t="shared" si="41"/>
        <v>0</v>
      </c>
      <c r="CV43">
        <f t="shared" si="42"/>
        <v>0</v>
      </c>
      <c r="CW43">
        <f t="shared" si="43"/>
        <v>0</v>
      </c>
      <c r="CY43" t="s">
        <v>244</v>
      </c>
      <c r="CZ43" t="s">
        <v>67</v>
      </c>
      <c r="DA43">
        <v>30</v>
      </c>
    </row>
    <row r="44" spans="1:108" x14ac:dyDescent="0.3">
      <c r="A44" s="23">
        <v>43</v>
      </c>
      <c r="B44" t="str">
        <f t="shared" si="0"/>
        <v>sourceComponentForTwoModel</v>
      </c>
      <c r="C44" s="14">
        <f t="shared" si="13"/>
        <v>0</v>
      </c>
      <c r="D44" s="16" t="b">
        <f t="shared" si="44"/>
        <v>1</v>
      </c>
      <c r="E44" s="17" t="str">
        <f t="shared" si="45"/>
        <v>-</v>
      </c>
      <c r="F44" s="16" t="b">
        <f t="shared" si="46"/>
        <v>1</v>
      </c>
      <c r="G44" s="17" t="str">
        <f t="shared" si="14"/>
        <v>-</v>
      </c>
      <c r="H44" s="16" t="b">
        <f t="shared" si="47"/>
        <v>1</v>
      </c>
      <c r="I44" s="17" t="str">
        <f t="shared" si="15"/>
        <v>-</v>
      </c>
      <c r="J44" s="16" t="b">
        <f t="shared" si="48"/>
        <v>1</v>
      </c>
      <c r="K44" s="17" t="str">
        <f t="shared" si="16"/>
        <v>-</v>
      </c>
      <c r="L44" s="16" t="b">
        <f t="shared" si="49"/>
        <v>1</v>
      </c>
      <c r="M44" s="17" t="str">
        <f t="shared" si="17"/>
        <v>-</v>
      </c>
      <c r="N44" s="16" t="b">
        <f t="shared" si="50"/>
        <v>1</v>
      </c>
      <c r="O44" s="17" t="str">
        <f t="shared" si="18"/>
        <v>-</v>
      </c>
      <c r="P44" s="16" t="b">
        <f t="shared" si="54"/>
        <v>1</v>
      </c>
      <c r="Q44" s="17" t="str">
        <f t="shared" si="55"/>
        <v>-</v>
      </c>
      <c r="R44" s="16" t="b">
        <f t="shared" si="51"/>
        <v>1</v>
      </c>
      <c r="S44" s="17" t="str">
        <f t="shared" si="52"/>
        <v>-</v>
      </c>
      <c r="T44" s="15" t="b">
        <f t="shared" si="53"/>
        <v>1</v>
      </c>
      <c r="U44"/>
      <c r="V44">
        <f t="shared" si="19"/>
        <v>43</v>
      </c>
      <c r="W44" t="s">
        <v>245</v>
      </c>
      <c r="X44" t="s">
        <v>82</v>
      </c>
      <c r="Y44" t="b">
        <v>1</v>
      </c>
      <c r="AC44">
        <f t="shared" si="20"/>
        <v>0</v>
      </c>
      <c r="AD44">
        <f t="shared" si="21"/>
        <v>0</v>
      </c>
      <c r="AE44">
        <f t="shared" si="22"/>
        <v>0</v>
      </c>
      <c r="AG44" t="s">
        <v>245</v>
      </c>
      <c r="AH44" t="s">
        <v>82</v>
      </c>
      <c r="AI44" t="b">
        <v>1</v>
      </c>
      <c r="AM44">
        <f t="shared" si="23"/>
        <v>0</v>
      </c>
      <c r="AN44">
        <f t="shared" si="24"/>
        <v>0</v>
      </c>
      <c r="AO44">
        <f t="shared" si="25"/>
        <v>0</v>
      </c>
      <c r="AQ44" t="s">
        <v>245</v>
      </c>
      <c r="AR44" t="s">
        <v>82</v>
      </c>
      <c r="AS44" t="b">
        <v>1</v>
      </c>
      <c r="AW44">
        <f t="shared" si="26"/>
        <v>0</v>
      </c>
      <c r="AX44">
        <f t="shared" si="27"/>
        <v>0</v>
      </c>
      <c r="AY44">
        <f t="shared" si="28"/>
        <v>0</v>
      </c>
      <c r="BA44" t="s">
        <v>245</v>
      </c>
      <c r="BB44" t="s">
        <v>82</v>
      </c>
      <c r="BC44" t="b">
        <v>1</v>
      </c>
      <c r="BG44">
        <f t="shared" si="29"/>
        <v>0</v>
      </c>
      <c r="BH44">
        <f t="shared" si="30"/>
        <v>0</v>
      </c>
      <c r="BI44">
        <f t="shared" si="31"/>
        <v>0</v>
      </c>
      <c r="BK44" t="s">
        <v>245</v>
      </c>
      <c r="BL44" t="s">
        <v>82</v>
      </c>
      <c r="BM44" t="b">
        <v>1</v>
      </c>
      <c r="BQ44">
        <f t="shared" si="32"/>
        <v>0</v>
      </c>
      <c r="BR44">
        <f t="shared" si="33"/>
        <v>0</v>
      </c>
      <c r="BS44">
        <f t="shared" si="34"/>
        <v>0</v>
      </c>
      <c r="BU44" t="s">
        <v>245</v>
      </c>
      <c r="BV44" t="s">
        <v>82</v>
      </c>
      <c r="BW44" t="b">
        <v>1</v>
      </c>
      <c r="CA44">
        <f t="shared" si="35"/>
        <v>0</v>
      </c>
      <c r="CB44">
        <f t="shared" si="36"/>
        <v>0</v>
      </c>
      <c r="CC44">
        <f t="shared" si="37"/>
        <v>0</v>
      </c>
      <c r="CE44" t="s">
        <v>245</v>
      </c>
      <c r="CF44" t="s">
        <v>82</v>
      </c>
      <c r="CG44" t="b">
        <v>1</v>
      </c>
      <c r="CK44">
        <f t="shared" si="38"/>
        <v>0</v>
      </c>
      <c r="CL44">
        <f t="shared" si="39"/>
        <v>0</v>
      </c>
      <c r="CM44">
        <f t="shared" si="40"/>
        <v>0</v>
      </c>
      <c r="CO44" t="s">
        <v>245</v>
      </c>
      <c r="CP44" t="s">
        <v>82</v>
      </c>
      <c r="CQ44" t="b">
        <v>1</v>
      </c>
      <c r="CU44">
        <f t="shared" si="41"/>
        <v>0</v>
      </c>
      <c r="CV44">
        <f t="shared" si="42"/>
        <v>0</v>
      </c>
      <c r="CW44">
        <f t="shared" si="43"/>
        <v>0</v>
      </c>
      <c r="CY44" t="s">
        <v>245</v>
      </c>
      <c r="CZ44" t="s">
        <v>82</v>
      </c>
      <c r="DA44" t="b">
        <v>1</v>
      </c>
    </row>
    <row r="45" spans="1:108" x14ac:dyDescent="0.3">
      <c r="A45" s="23">
        <v>44</v>
      </c>
      <c r="B45" t="str">
        <f t="shared" si="0"/>
        <v>toleranceDefault</v>
      </c>
      <c r="C45" s="14">
        <f t="shared" si="13"/>
        <v>0</v>
      </c>
      <c r="D45" s="16">
        <f t="shared" si="44"/>
        <v>6.7</v>
      </c>
      <c r="E45" s="17" t="str">
        <f t="shared" si="45"/>
        <v>-</v>
      </c>
      <c r="F45" s="16">
        <f t="shared" si="46"/>
        <v>6.7</v>
      </c>
      <c r="G45" s="17" t="str">
        <f t="shared" si="14"/>
        <v>-</v>
      </c>
      <c r="H45" s="16">
        <f t="shared" si="47"/>
        <v>6.7</v>
      </c>
      <c r="I45" s="17" t="str">
        <f t="shared" si="15"/>
        <v>-</v>
      </c>
      <c r="J45" s="16">
        <f t="shared" si="48"/>
        <v>6.7</v>
      </c>
      <c r="K45" s="17" t="str">
        <f t="shared" si="16"/>
        <v>-</v>
      </c>
      <c r="L45" s="16">
        <f t="shared" si="49"/>
        <v>6.7</v>
      </c>
      <c r="M45" s="17" t="str">
        <f t="shared" si="17"/>
        <v>-</v>
      </c>
      <c r="N45" s="16">
        <f t="shared" si="50"/>
        <v>6.7</v>
      </c>
      <c r="O45" s="17" t="str">
        <f t="shared" si="18"/>
        <v>-</v>
      </c>
      <c r="P45" s="16">
        <f t="shared" si="54"/>
        <v>6.7</v>
      </c>
      <c r="Q45" s="17" t="str">
        <f t="shared" si="55"/>
        <v>-</v>
      </c>
      <c r="R45" s="16">
        <f t="shared" si="51"/>
        <v>6.7</v>
      </c>
      <c r="S45" s="17" t="str">
        <f t="shared" si="52"/>
        <v>-</v>
      </c>
      <c r="T45" s="15">
        <f t="shared" si="53"/>
        <v>6.7</v>
      </c>
      <c r="U45"/>
      <c r="V45">
        <f t="shared" si="19"/>
        <v>44</v>
      </c>
      <c r="W45" t="s">
        <v>85</v>
      </c>
      <c r="X45" t="s">
        <v>67</v>
      </c>
      <c r="Y45">
        <v>6.7</v>
      </c>
      <c r="AC45">
        <f t="shared" si="20"/>
        <v>0</v>
      </c>
      <c r="AD45">
        <f t="shared" si="21"/>
        <v>0</v>
      </c>
      <c r="AE45">
        <f t="shared" si="22"/>
        <v>0</v>
      </c>
      <c r="AG45" t="s">
        <v>85</v>
      </c>
      <c r="AH45" t="s">
        <v>67</v>
      </c>
      <c r="AI45">
        <v>6.7</v>
      </c>
      <c r="AM45">
        <f t="shared" si="23"/>
        <v>0</v>
      </c>
      <c r="AN45">
        <f t="shared" si="24"/>
        <v>0</v>
      </c>
      <c r="AO45">
        <f t="shared" si="25"/>
        <v>0</v>
      </c>
      <c r="AQ45" t="s">
        <v>85</v>
      </c>
      <c r="AR45" t="s">
        <v>67</v>
      </c>
      <c r="AS45">
        <v>6.7</v>
      </c>
      <c r="AW45">
        <f t="shared" si="26"/>
        <v>0</v>
      </c>
      <c r="AX45">
        <f t="shared" si="27"/>
        <v>0</v>
      </c>
      <c r="AY45">
        <f t="shared" si="28"/>
        <v>0</v>
      </c>
      <c r="BA45" t="s">
        <v>85</v>
      </c>
      <c r="BB45" t="s">
        <v>67</v>
      </c>
      <c r="BC45">
        <v>6.7</v>
      </c>
      <c r="BG45">
        <f t="shared" si="29"/>
        <v>0</v>
      </c>
      <c r="BH45">
        <f t="shared" si="30"/>
        <v>0</v>
      </c>
      <c r="BI45">
        <f t="shared" si="31"/>
        <v>0</v>
      </c>
      <c r="BK45" t="s">
        <v>85</v>
      </c>
      <c r="BL45" t="s">
        <v>67</v>
      </c>
      <c r="BM45">
        <v>6.7</v>
      </c>
      <c r="BQ45">
        <f t="shared" si="32"/>
        <v>0</v>
      </c>
      <c r="BR45">
        <f t="shared" si="33"/>
        <v>0</v>
      </c>
      <c r="BS45">
        <f t="shared" si="34"/>
        <v>0</v>
      </c>
      <c r="BU45" t="s">
        <v>85</v>
      </c>
      <c r="BV45" t="s">
        <v>67</v>
      </c>
      <c r="BW45">
        <v>6.7</v>
      </c>
      <c r="CA45">
        <f t="shared" si="35"/>
        <v>0</v>
      </c>
      <c r="CB45">
        <f t="shared" si="36"/>
        <v>0</v>
      </c>
      <c r="CC45">
        <f t="shared" si="37"/>
        <v>0</v>
      </c>
      <c r="CE45" t="s">
        <v>85</v>
      </c>
      <c r="CF45" t="s">
        <v>67</v>
      </c>
      <c r="CG45">
        <v>6.7</v>
      </c>
      <c r="CK45">
        <f t="shared" si="38"/>
        <v>0</v>
      </c>
      <c r="CL45">
        <f t="shared" si="39"/>
        <v>0</v>
      </c>
      <c r="CM45">
        <f t="shared" si="40"/>
        <v>0</v>
      </c>
      <c r="CO45" t="s">
        <v>85</v>
      </c>
      <c r="CP45" t="s">
        <v>67</v>
      </c>
      <c r="CQ45">
        <v>6.7</v>
      </c>
      <c r="CU45">
        <f t="shared" si="41"/>
        <v>0</v>
      </c>
      <c r="CV45">
        <f t="shared" si="42"/>
        <v>0</v>
      </c>
      <c r="CW45">
        <f t="shared" si="43"/>
        <v>0</v>
      </c>
      <c r="CY45" t="s">
        <v>85</v>
      </c>
      <c r="CZ45" t="s">
        <v>67</v>
      </c>
      <c r="DA45">
        <v>6.7</v>
      </c>
    </row>
    <row r="46" spans="1:108" x14ac:dyDescent="0.3">
      <c r="A46" s="23">
        <v>45</v>
      </c>
      <c r="B46" t="str">
        <f t="shared" si="0"/>
        <v>useVoxelsForDrawDirection</v>
      </c>
      <c r="C46" s="14">
        <f t="shared" si="13"/>
        <v>0</v>
      </c>
      <c r="D46" s="16" t="b">
        <f t="shared" si="44"/>
        <v>0</v>
      </c>
      <c r="E46" s="17" t="str">
        <f t="shared" si="45"/>
        <v>-</v>
      </c>
      <c r="F46" s="16" t="b">
        <f t="shared" si="46"/>
        <v>0</v>
      </c>
      <c r="G46" s="17" t="str">
        <f t="shared" si="14"/>
        <v>-</v>
      </c>
      <c r="H46" s="16" t="b">
        <f t="shared" si="47"/>
        <v>0</v>
      </c>
      <c r="I46" s="17" t="str">
        <f t="shared" si="15"/>
        <v>-</v>
      </c>
      <c r="J46" s="16" t="b">
        <f t="shared" si="48"/>
        <v>0</v>
      </c>
      <c r="K46" s="17" t="str">
        <f t="shared" si="16"/>
        <v>-</v>
      </c>
      <c r="L46" s="16" t="b">
        <f t="shared" si="49"/>
        <v>0</v>
      </c>
      <c r="M46" s="17" t="str">
        <f t="shared" si="17"/>
        <v>-</v>
      </c>
      <c r="N46" s="16" t="b">
        <f t="shared" si="50"/>
        <v>0</v>
      </c>
      <c r="O46" s="17" t="str">
        <f t="shared" si="18"/>
        <v>-</v>
      </c>
      <c r="P46" s="16" t="b">
        <f t="shared" si="54"/>
        <v>0</v>
      </c>
      <c r="Q46" s="17" t="str">
        <f t="shared" si="55"/>
        <v>-</v>
      </c>
      <c r="R46" s="16" t="b">
        <f t="shared" si="51"/>
        <v>0</v>
      </c>
      <c r="S46" s="17" t="str">
        <f t="shared" si="52"/>
        <v>-</v>
      </c>
      <c r="T46" s="15" t="b">
        <f t="shared" si="53"/>
        <v>0</v>
      </c>
      <c r="U46"/>
      <c r="V46">
        <f t="shared" si="19"/>
        <v>45</v>
      </c>
      <c r="W46" t="s">
        <v>246</v>
      </c>
      <c r="X46" t="s">
        <v>82</v>
      </c>
      <c r="Y46" t="b">
        <v>0</v>
      </c>
      <c r="AC46">
        <f t="shared" si="20"/>
        <v>0</v>
      </c>
      <c r="AD46">
        <f t="shared" si="21"/>
        <v>0</v>
      </c>
      <c r="AE46">
        <f t="shared" si="22"/>
        <v>0</v>
      </c>
      <c r="AG46" t="s">
        <v>246</v>
      </c>
      <c r="AH46" t="s">
        <v>82</v>
      </c>
      <c r="AI46" t="b">
        <v>0</v>
      </c>
      <c r="AM46">
        <f t="shared" si="23"/>
        <v>0</v>
      </c>
      <c r="AN46">
        <f t="shared" si="24"/>
        <v>0</v>
      </c>
      <c r="AO46">
        <f t="shared" si="25"/>
        <v>0</v>
      </c>
      <c r="AQ46" t="s">
        <v>246</v>
      </c>
      <c r="AR46" t="s">
        <v>82</v>
      </c>
      <c r="AS46" t="b">
        <v>0</v>
      </c>
      <c r="AW46">
        <f t="shared" si="26"/>
        <v>0</v>
      </c>
      <c r="AX46">
        <f t="shared" si="27"/>
        <v>0</v>
      </c>
      <c r="AY46">
        <f t="shared" si="28"/>
        <v>0</v>
      </c>
      <c r="BA46" t="s">
        <v>246</v>
      </c>
      <c r="BB46" t="s">
        <v>82</v>
      </c>
      <c r="BC46" t="b">
        <v>0</v>
      </c>
      <c r="BG46">
        <f t="shared" si="29"/>
        <v>0</v>
      </c>
      <c r="BH46">
        <f t="shared" si="30"/>
        <v>0</v>
      </c>
      <c r="BI46">
        <f t="shared" si="31"/>
        <v>0</v>
      </c>
      <c r="BK46" t="s">
        <v>246</v>
      </c>
      <c r="BL46" t="s">
        <v>82</v>
      </c>
      <c r="BM46" t="b">
        <v>0</v>
      </c>
      <c r="BQ46">
        <f t="shared" si="32"/>
        <v>0</v>
      </c>
      <c r="BR46">
        <f t="shared" si="33"/>
        <v>0</v>
      </c>
      <c r="BS46">
        <f t="shared" si="34"/>
        <v>0</v>
      </c>
      <c r="BU46" t="s">
        <v>246</v>
      </c>
      <c r="BV46" t="s">
        <v>82</v>
      </c>
      <c r="BW46" t="b">
        <v>0</v>
      </c>
      <c r="CA46">
        <f t="shared" si="35"/>
        <v>0</v>
      </c>
      <c r="CB46">
        <f t="shared" si="36"/>
        <v>0</v>
      </c>
      <c r="CC46">
        <f t="shared" si="37"/>
        <v>0</v>
      </c>
      <c r="CE46" t="s">
        <v>246</v>
      </c>
      <c r="CF46" t="s">
        <v>82</v>
      </c>
      <c r="CG46" t="b">
        <v>0</v>
      </c>
      <c r="CK46">
        <f t="shared" si="38"/>
        <v>0</v>
      </c>
      <c r="CL46">
        <f t="shared" si="39"/>
        <v>0</v>
      </c>
      <c r="CM46">
        <f t="shared" si="40"/>
        <v>0</v>
      </c>
      <c r="CO46" t="s">
        <v>246</v>
      </c>
      <c r="CP46" t="s">
        <v>82</v>
      </c>
      <c r="CQ46" t="b">
        <v>0</v>
      </c>
      <c r="CU46">
        <f t="shared" si="41"/>
        <v>0</v>
      </c>
      <c r="CV46">
        <f t="shared" si="42"/>
        <v>0</v>
      </c>
      <c r="CW46">
        <f t="shared" si="43"/>
        <v>0</v>
      </c>
      <c r="CY46" t="s">
        <v>246</v>
      </c>
      <c r="CZ46" t="s">
        <v>82</v>
      </c>
      <c r="DA46" t="b">
        <v>0</v>
      </c>
    </row>
    <row r="47" spans="1:108" x14ac:dyDescent="0.3">
      <c r="A47" s="23">
        <v>46</v>
      </c>
      <c r="B47" t="str">
        <f t="shared" si="0"/>
        <v>voxelCount</v>
      </c>
      <c r="C47" s="14">
        <f t="shared" si="13"/>
        <v>0</v>
      </c>
      <c r="D47" s="16">
        <f t="shared" si="44"/>
        <v>100000</v>
      </c>
      <c r="E47" s="17" t="str">
        <f t="shared" si="45"/>
        <v>-</v>
      </c>
      <c r="F47" s="16">
        <f t="shared" si="46"/>
        <v>100000</v>
      </c>
      <c r="G47" s="17" t="str">
        <f t="shared" si="14"/>
        <v>-</v>
      </c>
      <c r="H47" s="16">
        <f t="shared" si="47"/>
        <v>100000</v>
      </c>
      <c r="I47" s="17" t="str">
        <f t="shared" si="15"/>
        <v>-</v>
      </c>
      <c r="J47" s="16">
        <f t="shared" si="48"/>
        <v>100000</v>
      </c>
      <c r="K47" s="17" t="str">
        <f t="shared" si="16"/>
        <v>-</v>
      </c>
      <c r="L47" s="16">
        <f t="shared" si="49"/>
        <v>100000</v>
      </c>
      <c r="M47" s="17" t="str">
        <f t="shared" si="17"/>
        <v>-</v>
      </c>
      <c r="N47" s="16">
        <f t="shared" si="50"/>
        <v>100000</v>
      </c>
      <c r="O47" s="17" t="str">
        <f t="shared" si="18"/>
        <v>-</v>
      </c>
      <c r="P47" s="16">
        <f t="shared" si="54"/>
        <v>100000</v>
      </c>
      <c r="Q47" s="17" t="str">
        <f t="shared" si="55"/>
        <v>-</v>
      </c>
      <c r="R47" s="16">
        <f t="shared" si="51"/>
        <v>100000</v>
      </c>
      <c r="S47" s="17" t="str">
        <f t="shared" si="52"/>
        <v>-</v>
      </c>
      <c r="T47" s="15">
        <f t="shared" si="53"/>
        <v>100000</v>
      </c>
      <c r="U47"/>
      <c r="V47">
        <f t="shared" si="19"/>
        <v>46</v>
      </c>
      <c r="W47" t="s">
        <v>247</v>
      </c>
      <c r="X47" t="s">
        <v>67</v>
      </c>
      <c r="Y47" s="31">
        <v>100000</v>
      </c>
      <c r="AC47">
        <f t="shared" si="20"/>
        <v>0</v>
      </c>
      <c r="AD47">
        <f t="shared" si="21"/>
        <v>0</v>
      </c>
      <c r="AE47">
        <f t="shared" si="22"/>
        <v>0</v>
      </c>
      <c r="AG47" t="s">
        <v>247</v>
      </c>
      <c r="AH47" t="s">
        <v>67</v>
      </c>
      <c r="AI47" s="31">
        <v>100000</v>
      </c>
      <c r="AM47">
        <f t="shared" si="23"/>
        <v>0</v>
      </c>
      <c r="AN47">
        <f t="shared" si="24"/>
        <v>0</v>
      </c>
      <c r="AO47">
        <f t="shared" si="25"/>
        <v>0</v>
      </c>
      <c r="AQ47" t="s">
        <v>247</v>
      </c>
      <c r="AR47" t="s">
        <v>67</v>
      </c>
      <c r="AS47" s="31">
        <v>100000</v>
      </c>
      <c r="AW47">
        <f t="shared" si="26"/>
        <v>0</v>
      </c>
      <c r="AX47">
        <f t="shared" si="27"/>
        <v>0</v>
      </c>
      <c r="AY47">
        <f t="shared" si="28"/>
        <v>0</v>
      </c>
      <c r="BA47" t="s">
        <v>247</v>
      </c>
      <c r="BB47" t="s">
        <v>67</v>
      </c>
      <c r="BC47" s="31">
        <v>100000</v>
      </c>
      <c r="BG47">
        <f t="shared" si="29"/>
        <v>0</v>
      </c>
      <c r="BH47">
        <f t="shared" si="30"/>
        <v>0</v>
      </c>
      <c r="BI47">
        <f t="shared" si="31"/>
        <v>0</v>
      </c>
      <c r="BK47" t="s">
        <v>247</v>
      </c>
      <c r="BL47" t="s">
        <v>67</v>
      </c>
      <c r="BM47" s="31">
        <v>100000</v>
      </c>
      <c r="BQ47">
        <f t="shared" si="32"/>
        <v>0</v>
      </c>
      <c r="BR47">
        <f t="shared" si="33"/>
        <v>0</v>
      </c>
      <c r="BS47">
        <f t="shared" si="34"/>
        <v>0</v>
      </c>
      <c r="BU47" t="s">
        <v>247</v>
      </c>
      <c r="BV47" t="s">
        <v>67</v>
      </c>
      <c r="BW47" s="31">
        <v>100000</v>
      </c>
      <c r="CA47">
        <f t="shared" si="35"/>
        <v>0</v>
      </c>
      <c r="CB47">
        <f t="shared" si="36"/>
        <v>0</v>
      </c>
      <c r="CC47">
        <f t="shared" si="37"/>
        <v>0</v>
      </c>
      <c r="CE47" t="s">
        <v>247</v>
      </c>
      <c r="CF47" t="s">
        <v>67</v>
      </c>
      <c r="CG47" s="31">
        <v>100000</v>
      </c>
      <c r="CK47">
        <f t="shared" si="38"/>
        <v>0</v>
      </c>
      <c r="CL47">
        <f t="shared" si="39"/>
        <v>0</v>
      </c>
      <c r="CM47">
        <f t="shared" si="40"/>
        <v>0</v>
      </c>
      <c r="CO47" t="s">
        <v>247</v>
      </c>
      <c r="CP47" t="s">
        <v>67</v>
      </c>
      <c r="CQ47" s="31">
        <v>100000</v>
      </c>
      <c r="CU47">
        <f t="shared" si="41"/>
        <v>0</v>
      </c>
      <c r="CV47">
        <f t="shared" si="42"/>
        <v>0</v>
      </c>
      <c r="CW47">
        <f t="shared" si="43"/>
        <v>0</v>
      </c>
      <c r="CY47" t="s">
        <v>247</v>
      </c>
      <c r="CZ47" t="s">
        <v>67</v>
      </c>
      <c r="DA47" s="31">
        <v>100000</v>
      </c>
    </row>
    <row r="48" spans="1:108" x14ac:dyDescent="0.3">
      <c r="A48" s="23">
        <v>47</v>
      </c>
      <c r="B48" t="str">
        <f t="shared" si="0"/>
        <v>voxelSizeSafetyFactor</v>
      </c>
      <c r="C48" s="14">
        <f t="shared" si="13"/>
        <v>0</v>
      </c>
      <c r="D48" s="16">
        <f t="shared" si="44"/>
        <v>2</v>
      </c>
      <c r="E48" s="17" t="str">
        <f t="shared" si="45"/>
        <v>-</v>
      </c>
      <c r="F48" s="16">
        <f t="shared" si="46"/>
        <v>2</v>
      </c>
      <c r="G48" s="17" t="str">
        <f t="shared" si="14"/>
        <v>-</v>
      </c>
      <c r="H48" s="16">
        <f t="shared" si="47"/>
        <v>2</v>
      </c>
      <c r="I48" s="17" t="str">
        <f t="shared" si="15"/>
        <v>-</v>
      </c>
      <c r="J48" s="16">
        <f t="shared" si="48"/>
        <v>2</v>
      </c>
      <c r="K48" s="17" t="str">
        <f t="shared" si="16"/>
        <v>-</v>
      </c>
      <c r="L48" s="16">
        <f t="shared" si="49"/>
        <v>2</v>
      </c>
      <c r="M48" s="17" t="str">
        <f t="shared" si="17"/>
        <v>-</v>
      </c>
      <c r="N48" s="16">
        <f t="shared" si="50"/>
        <v>2</v>
      </c>
      <c r="O48" s="17" t="str">
        <f t="shared" si="18"/>
        <v>-</v>
      </c>
      <c r="P48" s="16">
        <f t="shared" si="54"/>
        <v>2</v>
      </c>
      <c r="Q48" s="17" t="str">
        <f t="shared" si="55"/>
        <v>-</v>
      </c>
      <c r="R48" s="16">
        <f t="shared" si="51"/>
        <v>2</v>
      </c>
      <c r="S48" s="17" t="str">
        <f t="shared" si="52"/>
        <v>-</v>
      </c>
      <c r="T48" s="15">
        <f t="shared" si="53"/>
        <v>2</v>
      </c>
      <c r="U48"/>
      <c r="V48">
        <f t="shared" si="19"/>
        <v>47</v>
      </c>
      <c r="W48" t="s">
        <v>248</v>
      </c>
      <c r="X48" t="s">
        <v>67</v>
      </c>
      <c r="Y48">
        <v>2</v>
      </c>
      <c r="AC48">
        <f t="shared" si="20"/>
        <v>0</v>
      </c>
      <c r="AD48">
        <f t="shared" si="21"/>
        <v>0</v>
      </c>
      <c r="AE48">
        <f t="shared" si="22"/>
        <v>0</v>
      </c>
      <c r="AG48" t="s">
        <v>248</v>
      </c>
      <c r="AH48" t="s">
        <v>67</v>
      </c>
      <c r="AI48">
        <v>2</v>
      </c>
      <c r="AM48">
        <f t="shared" si="23"/>
        <v>0</v>
      </c>
      <c r="AN48">
        <f t="shared" si="24"/>
        <v>0</v>
      </c>
      <c r="AO48">
        <f t="shared" si="25"/>
        <v>0</v>
      </c>
      <c r="AQ48" t="s">
        <v>248</v>
      </c>
      <c r="AR48" t="s">
        <v>67</v>
      </c>
      <c r="AS48">
        <v>2</v>
      </c>
      <c r="AW48">
        <f t="shared" si="26"/>
        <v>0</v>
      </c>
      <c r="AX48">
        <f t="shared" si="27"/>
        <v>0</v>
      </c>
      <c r="AY48">
        <f t="shared" si="28"/>
        <v>0</v>
      </c>
      <c r="BA48" t="s">
        <v>248</v>
      </c>
      <c r="BB48" t="s">
        <v>67</v>
      </c>
      <c r="BC48">
        <v>2</v>
      </c>
      <c r="BG48">
        <f t="shared" si="29"/>
        <v>0</v>
      </c>
      <c r="BH48">
        <f t="shared" si="30"/>
        <v>0</v>
      </c>
      <c r="BI48">
        <f t="shared" si="31"/>
        <v>0</v>
      </c>
      <c r="BK48" t="s">
        <v>248</v>
      </c>
      <c r="BL48" t="s">
        <v>67</v>
      </c>
      <c r="BM48">
        <v>2</v>
      </c>
      <c r="BQ48">
        <f t="shared" si="32"/>
        <v>0</v>
      </c>
      <c r="BR48">
        <f t="shared" si="33"/>
        <v>0</v>
      </c>
      <c r="BS48">
        <f t="shared" si="34"/>
        <v>0</v>
      </c>
      <c r="BU48" t="s">
        <v>248</v>
      </c>
      <c r="BV48" t="s">
        <v>67</v>
      </c>
      <c r="BW48">
        <v>2</v>
      </c>
      <c r="CA48">
        <f t="shared" si="35"/>
        <v>0</v>
      </c>
      <c r="CB48">
        <f t="shared" si="36"/>
        <v>0</v>
      </c>
      <c r="CC48">
        <f t="shared" si="37"/>
        <v>0</v>
      </c>
      <c r="CE48" t="s">
        <v>248</v>
      </c>
      <c r="CF48" t="s">
        <v>67</v>
      </c>
      <c r="CG48">
        <v>2</v>
      </c>
      <c r="CK48">
        <f t="shared" si="38"/>
        <v>0</v>
      </c>
      <c r="CL48">
        <f t="shared" si="39"/>
        <v>0</v>
      </c>
      <c r="CM48">
        <f t="shared" si="40"/>
        <v>0</v>
      </c>
      <c r="CO48" t="s">
        <v>248</v>
      </c>
      <c r="CP48" t="s">
        <v>67</v>
      </c>
      <c r="CQ48">
        <v>2</v>
      </c>
      <c r="CU48">
        <f t="shared" si="41"/>
        <v>0</v>
      </c>
      <c r="CV48">
        <f t="shared" si="42"/>
        <v>0</v>
      </c>
      <c r="CW48">
        <f t="shared" si="43"/>
        <v>0</v>
      </c>
      <c r="CY48" t="s">
        <v>248</v>
      </c>
      <c r="CZ48" t="s">
        <v>67</v>
      </c>
      <c r="DA48">
        <v>2</v>
      </c>
    </row>
    <row r="49" spans="1:105" s="25" customFormat="1" ht="15" thickBot="1" x14ac:dyDescent="0.35">
      <c r="A49" s="24">
        <v>48</v>
      </c>
      <c r="B49" s="25" t="str">
        <f t="shared" si="0"/>
        <v>wallDraftAngle</v>
      </c>
      <c r="C49" s="26">
        <f t="shared" si="13"/>
        <v>1</v>
      </c>
      <c r="D49" s="27">
        <f t="shared" si="44"/>
        <v>1</v>
      </c>
      <c r="E49" s="28" t="str">
        <f t="shared" si="45"/>
        <v>New Note</v>
      </c>
      <c r="F49" s="27">
        <f t="shared" si="46"/>
        <v>1</v>
      </c>
      <c r="G49" s="28" t="str">
        <f t="shared" si="14"/>
        <v>-</v>
      </c>
      <c r="H49" s="27">
        <f t="shared" si="47"/>
        <v>1</v>
      </c>
      <c r="I49" s="28" t="str">
        <f t="shared" si="15"/>
        <v>-</v>
      </c>
      <c r="J49" s="27">
        <f t="shared" si="48"/>
        <v>1</v>
      </c>
      <c r="K49" s="28" t="str">
        <f t="shared" si="16"/>
        <v>-</v>
      </c>
      <c r="L49" s="27">
        <f t="shared" si="49"/>
        <v>1</v>
      </c>
      <c r="M49" s="28" t="str">
        <f t="shared" si="17"/>
        <v>-</v>
      </c>
      <c r="N49" s="27">
        <f t="shared" si="50"/>
        <v>1</v>
      </c>
      <c r="O49" s="28" t="str">
        <f t="shared" si="18"/>
        <v>-</v>
      </c>
      <c r="P49" s="27">
        <f t="shared" si="54"/>
        <v>1</v>
      </c>
      <c r="Q49" s="28" t="str">
        <f t="shared" si="55"/>
        <v>-</v>
      </c>
      <c r="R49" s="27">
        <f t="shared" si="51"/>
        <v>1</v>
      </c>
      <c r="S49" s="28" t="str">
        <f t="shared" si="52"/>
        <v>-</v>
      </c>
      <c r="T49" s="29">
        <f t="shared" si="53"/>
        <v>1</v>
      </c>
      <c r="V49" s="25">
        <f t="shared" si="19"/>
        <v>48</v>
      </c>
      <c r="W49" s="25" t="s">
        <v>249</v>
      </c>
      <c r="X49" s="25" t="s">
        <v>67</v>
      </c>
      <c r="Y49" s="25">
        <v>1</v>
      </c>
      <c r="AB49" s="25" t="s">
        <v>250</v>
      </c>
      <c r="AC49" s="25">
        <f t="shared" si="20"/>
        <v>0</v>
      </c>
      <c r="AD49" s="25">
        <f t="shared" si="21"/>
        <v>0</v>
      </c>
      <c r="AE49" s="25">
        <f t="shared" si="22"/>
        <v>1</v>
      </c>
      <c r="AF49" s="25" t="s">
        <v>178</v>
      </c>
      <c r="AG49" s="25" t="s">
        <v>249</v>
      </c>
      <c r="AH49" s="25" t="s">
        <v>67</v>
      </c>
      <c r="AI49" s="25">
        <v>1</v>
      </c>
      <c r="AM49" s="25">
        <f t="shared" si="23"/>
        <v>0</v>
      </c>
      <c r="AN49" s="25">
        <f t="shared" si="24"/>
        <v>0</v>
      </c>
      <c r="AO49" s="25">
        <f t="shared" si="25"/>
        <v>0</v>
      </c>
      <c r="AQ49" s="25" t="s">
        <v>249</v>
      </c>
      <c r="AR49" s="25" t="s">
        <v>67</v>
      </c>
      <c r="AS49" s="25">
        <v>1</v>
      </c>
      <c r="AW49" s="25">
        <f t="shared" si="26"/>
        <v>0</v>
      </c>
      <c r="AX49" s="25">
        <f t="shared" si="27"/>
        <v>0</v>
      </c>
      <c r="AY49" s="25">
        <f t="shared" si="28"/>
        <v>0</v>
      </c>
      <c r="BA49" s="25" t="s">
        <v>249</v>
      </c>
      <c r="BB49" s="25" t="s">
        <v>67</v>
      </c>
      <c r="BC49" s="25">
        <v>1</v>
      </c>
      <c r="BG49" s="25">
        <f t="shared" si="29"/>
        <v>0</v>
      </c>
      <c r="BH49" s="25">
        <f t="shared" si="30"/>
        <v>0</v>
      </c>
      <c r="BI49" s="25">
        <f t="shared" si="31"/>
        <v>0</v>
      </c>
      <c r="BK49" s="25" t="s">
        <v>249</v>
      </c>
      <c r="BL49" s="25" t="s">
        <v>67</v>
      </c>
      <c r="BM49" s="25">
        <v>1</v>
      </c>
      <c r="BQ49" s="25">
        <f t="shared" si="32"/>
        <v>0</v>
      </c>
      <c r="BR49" s="25">
        <f t="shared" si="33"/>
        <v>0</v>
      </c>
      <c r="BS49" s="25">
        <f t="shared" si="34"/>
        <v>0</v>
      </c>
      <c r="BU49" s="25" t="s">
        <v>249</v>
      </c>
      <c r="BV49" s="25" t="s">
        <v>67</v>
      </c>
      <c r="BW49" s="25">
        <v>1</v>
      </c>
      <c r="CA49" s="25">
        <f t="shared" si="35"/>
        <v>0</v>
      </c>
      <c r="CB49" s="25">
        <f t="shared" si="36"/>
        <v>0</v>
      </c>
      <c r="CC49" s="25">
        <f t="shared" si="37"/>
        <v>0</v>
      </c>
      <c r="CE49" s="25" t="s">
        <v>249</v>
      </c>
      <c r="CF49" s="25" t="s">
        <v>67</v>
      </c>
      <c r="CG49" s="25">
        <v>1</v>
      </c>
      <c r="CK49" s="25">
        <f t="shared" si="38"/>
        <v>0</v>
      </c>
      <c r="CL49" s="25">
        <f t="shared" si="39"/>
        <v>0</v>
      </c>
      <c r="CM49" s="25">
        <f t="shared" si="40"/>
        <v>0</v>
      </c>
      <c r="CO49" s="25" t="s">
        <v>249</v>
      </c>
      <c r="CP49" s="25" t="s">
        <v>67</v>
      </c>
      <c r="CQ49" s="25">
        <v>1</v>
      </c>
      <c r="CU49" s="25">
        <f t="shared" si="41"/>
        <v>0</v>
      </c>
      <c r="CV49" s="25">
        <f t="shared" si="42"/>
        <v>0</v>
      </c>
      <c r="CW49" s="25">
        <f t="shared" si="43"/>
        <v>0</v>
      </c>
      <c r="CY49" s="25" t="s">
        <v>249</v>
      </c>
      <c r="CZ49" s="25" t="s">
        <v>67</v>
      </c>
      <c r="DA49" s="25">
        <v>1</v>
      </c>
    </row>
    <row r="50" spans="1:105" x14ac:dyDescent="0.3">
      <c r="C50" s="14"/>
      <c r="D50" s="16"/>
      <c r="E50" s="17"/>
      <c r="F50" s="16"/>
      <c r="G50" s="17"/>
      <c r="H50" s="16"/>
      <c r="I50" s="17"/>
      <c r="J50" s="16"/>
      <c r="K50" s="17"/>
      <c r="L50" s="16"/>
      <c r="M50" s="17"/>
      <c r="N50" s="16"/>
      <c r="O50" s="17"/>
      <c r="P50" s="16"/>
      <c r="Q50" s="17"/>
      <c r="R50" s="16"/>
      <c r="S50" s="17"/>
      <c r="T50" s="15"/>
      <c r="U50"/>
    </row>
  </sheetData>
  <pageMargins left="0.7" right="0.7" top="0.75" bottom="0.75" header="0.3" footer="0.3"/>
  <pageSetup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432A60-04D7-46FA-89CA-68D631DD06DF}">
  <sheetPr codeName="Sheet10">
    <tabColor theme="2"/>
  </sheetPr>
  <dimension ref="A1:S63"/>
  <sheetViews>
    <sheetView zoomScaleNormal="25" workbookViewId="0">
      <selection activeCell="B63" sqref="B63"/>
    </sheetView>
  </sheetViews>
  <sheetFormatPr defaultColWidth="9.109375" defaultRowHeight="14.4" x14ac:dyDescent="0.3"/>
  <cols>
    <col min="1" max="1" width="3" bestFit="1" customWidth="1"/>
    <col min="2" max="2" width="38" bestFit="1" customWidth="1"/>
    <col min="3" max="3" width="10" style="11" bestFit="1" customWidth="1"/>
    <col min="4" max="4" width="13.44140625" style="12" hidden="1" customWidth="1"/>
    <col min="5" max="5" width="10.6640625" style="11" bestFit="1" customWidth="1"/>
    <col min="6" max="6" width="12.109375" style="12" hidden="1" customWidth="1"/>
    <col min="7" max="7" width="9.44140625" style="11" bestFit="1" customWidth="1"/>
    <col min="8" max="8" width="12.109375" style="12" hidden="1" customWidth="1"/>
    <col min="9" max="9" width="12.33203125" style="11" customWidth="1"/>
    <col min="10" max="10" width="11.44140625" style="12" hidden="1" customWidth="1"/>
    <col min="11" max="11" width="10.6640625" style="11" bestFit="1" customWidth="1"/>
    <col min="12" max="12" width="10.6640625" style="12" hidden="1" customWidth="1"/>
    <col min="13" max="13" width="8.33203125" style="11" customWidth="1"/>
    <col min="14" max="14" width="11.5546875" style="12" hidden="1" customWidth="1"/>
    <col min="15" max="15" width="8" style="11" customWidth="1"/>
    <col min="16" max="16" width="12.88671875" style="12" hidden="1" customWidth="1"/>
    <col min="17" max="17" width="10.88671875" customWidth="1"/>
    <col min="18" max="18" width="13.88671875" customWidth="1"/>
    <col min="19" max="19" width="15.33203125" customWidth="1"/>
    <col min="20" max="48" width="9.109375" customWidth="1"/>
  </cols>
  <sheetData>
    <row r="1" spans="1:19" x14ac:dyDescent="0.3">
      <c r="C1" s="7"/>
      <c r="D1" s="7"/>
      <c r="E1" s="7"/>
      <c r="F1" s="7"/>
      <c r="G1" s="7"/>
      <c r="H1" s="7"/>
      <c r="I1" s="7"/>
      <c r="J1" s="7"/>
      <c r="K1" s="7"/>
      <c r="L1" s="7"/>
      <c r="M1" s="7"/>
      <c r="N1" s="7"/>
      <c r="O1" s="7"/>
      <c r="P1" s="7"/>
    </row>
    <row r="2" spans="1:19" ht="15.6" x14ac:dyDescent="0.3">
      <c r="B2" s="41" t="s">
        <v>710</v>
      </c>
      <c r="C2" s="7"/>
      <c r="D2" s="7"/>
      <c r="E2" s="7"/>
      <c r="F2" s="7"/>
      <c r="G2" s="7"/>
      <c r="H2" s="7"/>
      <c r="I2" s="7"/>
      <c r="J2" s="7"/>
      <c r="K2" s="7"/>
      <c r="L2" s="7"/>
      <c r="M2" s="7"/>
      <c r="N2" s="7"/>
      <c r="O2" s="7"/>
      <c r="P2" s="7"/>
    </row>
    <row r="3" spans="1:19" ht="15" thickBot="1" x14ac:dyDescent="0.35">
      <c r="C3" s="7"/>
      <c r="D3" s="7"/>
      <c r="E3" s="7"/>
      <c r="F3" s="7"/>
      <c r="G3" s="7"/>
      <c r="H3" s="7"/>
      <c r="I3" s="7"/>
      <c r="J3" s="7"/>
      <c r="K3" s="7"/>
      <c r="L3" s="7"/>
      <c r="M3" s="7"/>
      <c r="N3" s="7"/>
      <c r="O3" s="7"/>
      <c r="P3" s="7"/>
    </row>
    <row r="4" spans="1:19" s="22" customFormat="1" ht="78.75" customHeight="1" x14ac:dyDescent="0.3">
      <c r="A4" s="18" t="s">
        <v>0</v>
      </c>
      <c r="B4" s="19" t="s">
        <v>56</v>
      </c>
      <c r="C4" s="20" t="s">
        <v>696</v>
      </c>
      <c r="D4" s="20" t="s">
        <v>255</v>
      </c>
      <c r="E4" s="20" t="s">
        <v>561</v>
      </c>
      <c r="F4" s="20" t="s">
        <v>256</v>
      </c>
      <c r="G4" s="20" t="s">
        <v>562</v>
      </c>
      <c r="H4" s="20" t="s">
        <v>86</v>
      </c>
      <c r="I4" s="20" t="s">
        <v>563</v>
      </c>
      <c r="J4" s="20" t="s">
        <v>87</v>
      </c>
      <c r="K4" s="20" t="s">
        <v>564</v>
      </c>
      <c r="L4" s="20" t="s">
        <v>88</v>
      </c>
      <c r="M4" s="20" t="s">
        <v>565</v>
      </c>
      <c r="N4" s="20" t="s">
        <v>58</v>
      </c>
      <c r="O4" s="20" t="s">
        <v>566</v>
      </c>
      <c r="P4" s="20" t="s">
        <v>59</v>
      </c>
      <c r="Q4" s="20" t="s">
        <v>567</v>
      </c>
      <c r="R4" s="21" t="s">
        <v>63</v>
      </c>
      <c r="S4" s="22" t="s">
        <v>711</v>
      </c>
    </row>
    <row r="5" spans="1:19" x14ac:dyDescent="0.3">
      <c r="A5" s="23">
        <v>1</v>
      </c>
      <c r="B5" t="s">
        <v>179</v>
      </c>
      <c r="C5" s="16" t="s">
        <v>181</v>
      </c>
      <c r="D5" s="17" t="s">
        <v>568</v>
      </c>
      <c r="E5" s="16" t="s">
        <v>181</v>
      </c>
      <c r="F5" s="17" t="s">
        <v>568</v>
      </c>
      <c r="G5" s="16" t="s">
        <v>181</v>
      </c>
      <c r="H5" s="17" t="s">
        <v>568</v>
      </c>
      <c r="I5" s="16" t="s">
        <v>181</v>
      </c>
      <c r="J5" s="17" t="s">
        <v>80</v>
      </c>
      <c r="K5" s="16" t="s">
        <v>183</v>
      </c>
      <c r="L5" s="17" t="s">
        <v>568</v>
      </c>
      <c r="M5" s="16" t="s">
        <v>183</v>
      </c>
      <c r="N5" s="17" t="s">
        <v>568</v>
      </c>
      <c r="O5" s="16" t="s">
        <v>183</v>
      </c>
      <c r="P5" s="17" t="s">
        <v>568</v>
      </c>
      <c r="Q5" s="15" t="s">
        <v>183</v>
      </c>
      <c r="S5" t="s">
        <v>323</v>
      </c>
    </row>
    <row r="6" spans="1:19" x14ac:dyDescent="0.3">
      <c r="A6" s="23">
        <v>2</v>
      </c>
      <c r="B6" t="s">
        <v>186</v>
      </c>
      <c r="C6" s="16">
        <v>0</v>
      </c>
      <c r="D6" s="17" t="s">
        <v>568</v>
      </c>
      <c r="E6" s="16">
        <v>0</v>
      </c>
      <c r="F6" s="17" t="s">
        <v>178</v>
      </c>
      <c r="G6" s="16">
        <v>0</v>
      </c>
      <c r="H6" s="17" t="s">
        <v>568</v>
      </c>
      <c r="I6" s="16">
        <v>0</v>
      </c>
      <c r="J6" s="17" t="s">
        <v>568</v>
      </c>
      <c r="K6" s="16">
        <v>0</v>
      </c>
      <c r="L6" s="17" t="s">
        <v>568</v>
      </c>
      <c r="M6" s="16">
        <v>0</v>
      </c>
      <c r="N6" s="17" t="s">
        <v>568</v>
      </c>
      <c r="O6" s="16">
        <v>0</v>
      </c>
      <c r="P6" s="17" t="s">
        <v>568</v>
      </c>
      <c r="Q6" s="15">
        <v>0</v>
      </c>
      <c r="S6" t="s">
        <v>187</v>
      </c>
    </row>
    <row r="7" spans="1:19" x14ac:dyDescent="0.3">
      <c r="A7" s="23">
        <v>3</v>
      </c>
      <c r="B7" t="s">
        <v>188</v>
      </c>
      <c r="C7" s="16" t="b">
        <v>0</v>
      </c>
      <c r="D7" s="17" t="s">
        <v>568</v>
      </c>
      <c r="E7" s="16" t="b">
        <v>0</v>
      </c>
      <c r="F7" s="17" t="s">
        <v>178</v>
      </c>
      <c r="G7" s="16" t="b">
        <v>0</v>
      </c>
      <c r="H7" s="17" t="s">
        <v>568</v>
      </c>
      <c r="I7" s="16" t="b">
        <v>0</v>
      </c>
      <c r="J7" s="17" t="s">
        <v>568</v>
      </c>
      <c r="K7" s="16" t="b">
        <v>0</v>
      </c>
      <c r="L7" s="17" t="s">
        <v>568</v>
      </c>
      <c r="M7" s="16" t="b">
        <v>0</v>
      </c>
      <c r="N7" s="17" t="s">
        <v>568</v>
      </c>
      <c r="O7" s="16" t="b">
        <v>0</v>
      </c>
      <c r="P7" s="17" t="s">
        <v>568</v>
      </c>
      <c r="Q7" s="15" t="b">
        <v>0</v>
      </c>
      <c r="S7" t="s">
        <v>189</v>
      </c>
    </row>
    <row r="8" spans="1:19" x14ac:dyDescent="0.3">
      <c r="A8" s="23">
        <v>4</v>
      </c>
      <c r="B8" t="s">
        <v>190</v>
      </c>
      <c r="C8" s="16">
        <v>0.03</v>
      </c>
      <c r="D8" s="17" t="s">
        <v>568</v>
      </c>
      <c r="E8" s="16">
        <v>0.03</v>
      </c>
      <c r="F8" s="17" t="s">
        <v>178</v>
      </c>
      <c r="G8" s="16">
        <v>0.03</v>
      </c>
      <c r="H8" s="17" t="s">
        <v>568</v>
      </c>
      <c r="I8" s="16">
        <v>0.03</v>
      </c>
      <c r="J8" s="17" t="s">
        <v>568</v>
      </c>
      <c r="K8" s="16">
        <v>0.03</v>
      </c>
      <c r="L8" s="17" t="s">
        <v>568</v>
      </c>
      <c r="M8" s="16">
        <v>0.03</v>
      </c>
      <c r="N8" s="17" t="s">
        <v>568</v>
      </c>
      <c r="O8" s="16">
        <v>0.03</v>
      </c>
      <c r="P8" s="17" t="s">
        <v>568</v>
      </c>
      <c r="Q8" s="15">
        <v>0.03</v>
      </c>
      <c r="S8" t="s">
        <v>191</v>
      </c>
    </row>
    <row r="9" spans="1:19" x14ac:dyDescent="0.3">
      <c r="A9" s="23">
        <v>5</v>
      </c>
      <c r="B9" t="s">
        <v>192</v>
      </c>
      <c r="C9" s="16">
        <v>0.4</v>
      </c>
      <c r="D9" s="17" t="s">
        <v>568</v>
      </c>
      <c r="E9" s="16">
        <v>0.4</v>
      </c>
      <c r="F9" s="17" t="s">
        <v>178</v>
      </c>
      <c r="G9" s="16">
        <v>0.4</v>
      </c>
      <c r="H9" s="17" t="s">
        <v>568</v>
      </c>
      <c r="I9" s="16">
        <v>0.4</v>
      </c>
      <c r="J9" s="17" t="s">
        <v>568</v>
      </c>
      <c r="K9" s="16">
        <v>0.4</v>
      </c>
      <c r="L9" s="17" t="s">
        <v>568</v>
      </c>
      <c r="M9" s="16">
        <v>0.4</v>
      </c>
      <c r="N9" s="17" t="s">
        <v>568</v>
      </c>
      <c r="O9" s="16">
        <v>0.4</v>
      </c>
      <c r="P9" s="17" t="s">
        <v>568</v>
      </c>
      <c r="Q9" s="15">
        <v>0.4</v>
      </c>
      <c r="S9" t="s">
        <v>193</v>
      </c>
    </row>
    <row r="10" spans="1:19" x14ac:dyDescent="0.3">
      <c r="A10" s="23">
        <v>6</v>
      </c>
      <c r="B10" t="s">
        <v>328</v>
      </c>
      <c r="C10" s="16" t="b">
        <v>1</v>
      </c>
      <c r="D10" s="17" t="s">
        <v>568</v>
      </c>
      <c r="E10" s="16" t="b">
        <v>1</v>
      </c>
      <c r="F10" s="17" t="s">
        <v>330</v>
      </c>
      <c r="G10" s="16" t="b">
        <v>1</v>
      </c>
      <c r="H10" s="17" t="s">
        <v>568</v>
      </c>
      <c r="I10" s="16" t="b">
        <v>1</v>
      </c>
      <c r="J10" s="17" t="s">
        <v>568</v>
      </c>
      <c r="K10" s="16" t="b">
        <v>1</v>
      </c>
      <c r="L10" s="17" t="s">
        <v>568</v>
      </c>
      <c r="M10" s="16" t="b">
        <v>1</v>
      </c>
      <c r="N10" s="17" t="s">
        <v>568</v>
      </c>
      <c r="O10" s="16" t="b">
        <v>1</v>
      </c>
      <c r="P10" s="17" t="s">
        <v>568</v>
      </c>
      <c r="Q10" s="15" t="b">
        <v>1</v>
      </c>
      <c r="R10" t="s">
        <v>570</v>
      </c>
      <c r="S10" t="s">
        <v>329</v>
      </c>
    </row>
    <row r="11" spans="1:19" x14ac:dyDescent="0.3">
      <c r="A11" s="23">
        <v>7</v>
      </c>
      <c r="B11" t="s">
        <v>331</v>
      </c>
      <c r="C11" s="16" t="s">
        <v>332</v>
      </c>
      <c r="D11" s="17" t="s">
        <v>568</v>
      </c>
      <c r="E11" s="16" t="s">
        <v>332</v>
      </c>
      <c r="F11" s="17" t="s">
        <v>330</v>
      </c>
      <c r="G11" s="16" t="s">
        <v>332</v>
      </c>
      <c r="H11" s="17" t="s">
        <v>568</v>
      </c>
      <c r="I11" s="16" t="s">
        <v>332</v>
      </c>
      <c r="J11" s="17" t="s">
        <v>568</v>
      </c>
      <c r="K11" s="16" t="s">
        <v>332</v>
      </c>
      <c r="L11" s="17" t="s">
        <v>568</v>
      </c>
      <c r="M11" s="16" t="s">
        <v>332</v>
      </c>
      <c r="N11" s="17" t="s">
        <v>568</v>
      </c>
      <c r="O11" s="16" t="s">
        <v>332</v>
      </c>
      <c r="P11" s="17" t="s">
        <v>568</v>
      </c>
      <c r="Q11" s="15" t="s">
        <v>332</v>
      </c>
      <c r="R11" t="s">
        <v>571</v>
      </c>
      <c r="S11" t="s">
        <v>333</v>
      </c>
    </row>
    <row r="12" spans="1:19" x14ac:dyDescent="0.3">
      <c r="A12" s="23">
        <v>8</v>
      </c>
      <c r="B12" t="s">
        <v>334</v>
      </c>
      <c r="C12" s="16" t="b">
        <v>0</v>
      </c>
      <c r="D12" s="17" t="s">
        <v>568</v>
      </c>
      <c r="E12" s="16" t="b">
        <v>0</v>
      </c>
      <c r="F12" s="17" t="s">
        <v>330</v>
      </c>
      <c r="G12" s="16" t="b">
        <v>0</v>
      </c>
      <c r="H12" s="17" t="s">
        <v>568</v>
      </c>
      <c r="I12" s="16" t="b">
        <v>0</v>
      </c>
      <c r="J12" s="17" t="s">
        <v>568</v>
      </c>
      <c r="K12" s="16" t="b">
        <v>0</v>
      </c>
      <c r="L12" s="17" t="s">
        <v>568</v>
      </c>
      <c r="M12" s="16" t="b">
        <v>0</v>
      </c>
      <c r="N12" s="17" t="s">
        <v>568</v>
      </c>
      <c r="O12" s="16" t="b">
        <v>0</v>
      </c>
      <c r="P12" s="17" t="s">
        <v>568</v>
      </c>
      <c r="Q12" s="15" t="b">
        <v>0</v>
      </c>
      <c r="R12" t="s">
        <v>571</v>
      </c>
      <c r="S12" t="s">
        <v>335</v>
      </c>
    </row>
    <row r="13" spans="1:19" x14ac:dyDescent="0.3">
      <c r="A13" s="23">
        <v>9</v>
      </c>
      <c r="B13" t="s">
        <v>194</v>
      </c>
      <c r="C13" s="16">
        <v>0.4</v>
      </c>
      <c r="D13" s="17" t="s">
        <v>568</v>
      </c>
      <c r="E13" s="16">
        <v>0.4</v>
      </c>
      <c r="F13" s="17" t="s">
        <v>178</v>
      </c>
      <c r="G13" s="16">
        <v>0.4</v>
      </c>
      <c r="H13" s="17" t="s">
        <v>568</v>
      </c>
      <c r="I13" s="16">
        <v>0.4</v>
      </c>
      <c r="J13" s="17" t="s">
        <v>568</v>
      </c>
      <c r="K13" s="16">
        <v>0.4</v>
      </c>
      <c r="L13" s="17" t="s">
        <v>568</v>
      </c>
      <c r="M13" s="16">
        <v>0.4</v>
      </c>
      <c r="N13" s="17" t="s">
        <v>568</v>
      </c>
      <c r="O13" s="16">
        <v>0.4</v>
      </c>
      <c r="P13" s="17" t="s">
        <v>568</v>
      </c>
      <c r="Q13" s="15">
        <v>0.4</v>
      </c>
      <c r="S13" t="s">
        <v>195</v>
      </c>
    </row>
    <row r="14" spans="1:19" x14ac:dyDescent="0.3">
      <c r="A14" s="23">
        <v>10</v>
      </c>
      <c r="B14" t="s">
        <v>196</v>
      </c>
      <c r="C14" s="16">
        <v>1</v>
      </c>
      <c r="D14" s="17" t="s">
        <v>568</v>
      </c>
      <c r="E14" s="16">
        <v>1</v>
      </c>
      <c r="F14" s="17" t="s">
        <v>178</v>
      </c>
      <c r="G14" s="16">
        <v>1</v>
      </c>
      <c r="H14" s="17" t="s">
        <v>568</v>
      </c>
      <c r="I14" s="16">
        <v>1</v>
      </c>
      <c r="J14" s="17" t="s">
        <v>568</v>
      </c>
      <c r="K14" s="16">
        <v>1</v>
      </c>
      <c r="L14" s="17" t="s">
        <v>568</v>
      </c>
      <c r="M14" s="16">
        <v>1</v>
      </c>
      <c r="N14" s="17" t="s">
        <v>568</v>
      </c>
      <c r="O14" s="16">
        <v>1</v>
      </c>
      <c r="P14" s="17" t="s">
        <v>568</v>
      </c>
      <c r="Q14" s="15">
        <v>1</v>
      </c>
      <c r="S14" t="s">
        <v>197</v>
      </c>
    </row>
    <row r="15" spans="1:19" x14ac:dyDescent="0.3">
      <c r="A15" s="23">
        <v>11</v>
      </c>
      <c r="B15" t="s">
        <v>198</v>
      </c>
      <c r="C15" s="16" t="b">
        <v>0</v>
      </c>
      <c r="D15" s="17" t="s">
        <v>568</v>
      </c>
      <c r="E15" s="16" t="b">
        <v>0</v>
      </c>
      <c r="F15" s="17" t="s">
        <v>178</v>
      </c>
      <c r="G15" s="16" t="b">
        <v>0</v>
      </c>
      <c r="H15" s="17" t="s">
        <v>568</v>
      </c>
      <c r="I15" s="16" t="b">
        <v>0</v>
      </c>
      <c r="J15" s="17" t="s">
        <v>568</v>
      </c>
      <c r="K15" s="16" t="b">
        <v>0</v>
      </c>
      <c r="L15" s="17" t="s">
        <v>568</v>
      </c>
      <c r="M15" s="16" t="b">
        <v>0</v>
      </c>
      <c r="N15" s="17" t="s">
        <v>568</v>
      </c>
      <c r="O15" s="16" t="b">
        <v>0</v>
      </c>
      <c r="P15" s="17" t="s">
        <v>568</v>
      </c>
      <c r="Q15" s="15" t="b">
        <v>0</v>
      </c>
      <c r="S15" t="s">
        <v>199</v>
      </c>
    </row>
    <row r="16" spans="1:19" x14ac:dyDescent="0.3">
      <c r="A16" s="23">
        <v>12</v>
      </c>
      <c r="B16" t="s">
        <v>200</v>
      </c>
      <c r="C16" s="16">
        <v>0.1</v>
      </c>
      <c r="D16" s="17" t="s">
        <v>568</v>
      </c>
      <c r="E16" s="16">
        <v>0.1</v>
      </c>
      <c r="F16" s="17" t="s">
        <v>178</v>
      </c>
      <c r="G16" s="16">
        <v>0.1</v>
      </c>
      <c r="H16" s="17" t="s">
        <v>568</v>
      </c>
      <c r="I16" s="16">
        <v>0.1</v>
      </c>
      <c r="J16" s="17" t="s">
        <v>568</v>
      </c>
      <c r="K16" s="16">
        <v>0.1</v>
      </c>
      <c r="L16" s="17" t="s">
        <v>568</v>
      </c>
      <c r="M16" s="16">
        <v>0.1</v>
      </c>
      <c r="N16" s="17" t="s">
        <v>568</v>
      </c>
      <c r="O16" s="16">
        <v>0.1</v>
      </c>
      <c r="P16" s="17" t="s">
        <v>568</v>
      </c>
      <c r="Q16" s="15">
        <v>0.1</v>
      </c>
      <c r="S16" t="s">
        <v>201</v>
      </c>
    </row>
    <row r="17" spans="1:19" x14ac:dyDescent="0.3">
      <c r="A17" s="23">
        <v>13</v>
      </c>
      <c r="B17" t="s">
        <v>202</v>
      </c>
      <c r="C17" s="16">
        <v>9.9999999999999995E-7</v>
      </c>
      <c r="D17" s="17" t="s">
        <v>568</v>
      </c>
      <c r="E17" s="16">
        <v>9.9999999999999995E-7</v>
      </c>
      <c r="F17" s="17" t="s">
        <v>178</v>
      </c>
      <c r="G17" s="16">
        <v>9.9999999999999995E-7</v>
      </c>
      <c r="H17" s="17" t="s">
        <v>568</v>
      </c>
      <c r="I17" s="16">
        <v>9.9999999999999995E-7</v>
      </c>
      <c r="J17" s="17" t="s">
        <v>568</v>
      </c>
      <c r="K17" s="16">
        <v>9.9999999999999995E-7</v>
      </c>
      <c r="L17" s="17" t="s">
        <v>568</v>
      </c>
      <c r="M17" s="16">
        <v>9.9999999999999995E-7</v>
      </c>
      <c r="N17" s="17" t="s">
        <v>568</v>
      </c>
      <c r="O17" s="16">
        <v>9.9999999999999995E-7</v>
      </c>
      <c r="P17" s="17" t="s">
        <v>568</v>
      </c>
      <c r="Q17" s="15">
        <v>9.9999999999999995E-7</v>
      </c>
      <c r="S17" t="s">
        <v>203</v>
      </c>
    </row>
    <row r="18" spans="1:19" x14ac:dyDescent="0.3">
      <c r="A18" s="23">
        <v>14</v>
      </c>
      <c r="B18" t="s">
        <v>204</v>
      </c>
      <c r="C18" s="16">
        <v>20</v>
      </c>
      <c r="D18" s="17" t="s">
        <v>568</v>
      </c>
      <c r="E18" s="16">
        <v>20</v>
      </c>
      <c r="F18" s="17" t="s">
        <v>178</v>
      </c>
      <c r="G18" s="16">
        <v>20</v>
      </c>
      <c r="H18" s="17" t="s">
        <v>568</v>
      </c>
      <c r="I18" s="16">
        <v>20</v>
      </c>
      <c r="J18" s="17" t="s">
        <v>568</v>
      </c>
      <c r="K18" s="16">
        <v>20</v>
      </c>
      <c r="L18" s="17" t="s">
        <v>568</v>
      </c>
      <c r="M18" s="16">
        <v>20</v>
      </c>
      <c r="N18" s="17" t="s">
        <v>568</v>
      </c>
      <c r="O18" s="16">
        <v>20</v>
      </c>
      <c r="P18" s="17" t="s">
        <v>568</v>
      </c>
      <c r="Q18" s="15">
        <v>20</v>
      </c>
      <c r="S18" t="s">
        <v>205</v>
      </c>
    </row>
    <row r="19" spans="1:19" x14ac:dyDescent="0.3">
      <c r="A19" s="23">
        <v>15</v>
      </c>
      <c r="B19" t="s">
        <v>206</v>
      </c>
      <c r="C19" s="16">
        <v>90000</v>
      </c>
      <c r="D19" s="17" t="s">
        <v>568</v>
      </c>
      <c r="E19" s="16">
        <v>90000</v>
      </c>
      <c r="F19" s="17" t="s">
        <v>178</v>
      </c>
      <c r="G19" s="16">
        <v>90000</v>
      </c>
      <c r="H19" s="17" t="s">
        <v>568</v>
      </c>
      <c r="I19" s="16">
        <v>90000</v>
      </c>
      <c r="J19" s="17" t="s">
        <v>568</v>
      </c>
      <c r="K19" s="16">
        <v>90000</v>
      </c>
      <c r="L19" s="17" t="s">
        <v>568</v>
      </c>
      <c r="M19" s="16">
        <v>90000</v>
      </c>
      <c r="N19" s="17" t="s">
        <v>568</v>
      </c>
      <c r="O19" s="16">
        <v>90000</v>
      </c>
      <c r="P19" s="17" t="s">
        <v>568</v>
      </c>
      <c r="Q19" s="15">
        <v>90000</v>
      </c>
      <c r="S19" t="s">
        <v>207</v>
      </c>
    </row>
    <row r="20" spans="1:19" x14ac:dyDescent="0.3">
      <c r="A20" s="23">
        <v>16</v>
      </c>
      <c r="B20" t="s">
        <v>208</v>
      </c>
      <c r="C20" s="16">
        <v>1</v>
      </c>
      <c r="D20" s="17" t="s">
        <v>568</v>
      </c>
      <c r="E20" s="16">
        <v>1</v>
      </c>
      <c r="F20" s="17" t="s">
        <v>178</v>
      </c>
      <c r="G20" s="16">
        <v>1</v>
      </c>
      <c r="H20" s="17" t="s">
        <v>568</v>
      </c>
      <c r="I20" s="16">
        <v>1</v>
      </c>
      <c r="J20" s="17" t="s">
        <v>568</v>
      </c>
      <c r="K20" s="16">
        <v>1</v>
      </c>
      <c r="L20" s="17" t="s">
        <v>568</v>
      </c>
      <c r="M20" s="16">
        <v>1</v>
      </c>
      <c r="N20" s="17" t="s">
        <v>568</v>
      </c>
      <c r="O20" s="16">
        <v>1</v>
      </c>
      <c r="P20" s="17" t="s">
        <v>568</v>
      </c>
      <c r="Q20" s="15">
        <v>1</v>
      </c>
      <c r="S20" t="s">
        <v>209</v>
      </c>
    </row>
    <row r="21" spans="1:19" x14ac:dyDescent="0.3">
      <c r="A21" s="23">
        <v>17</v>
      </c>
      <c r="B21" t="s">
        <v>210</v>
      </c>
      <c r="C21" s="16">
        <v>0.2</v>
      </c>
      <c r="D21" s="17" t="s">
        <v>568</v>
      </c>
      <c r="E21" s="16">
        <v>0.2</v>
      </c>
      <c r="F21" s="17" t="s">
        <v>178</v>
      </c>
      <c r="G21" s="16">
        <v>0.2</v>
      </c>
      <c r="H21" s="17" t="s">
        <v>568</v>
      </c>
      <c r="I21" s="16">
        <v>0.2</v>
      </c>
      <c r="J21" s="17" t="s">
        <v>568</v>
      </c>
      <c r="K21" s="16">
        <v>0.2</v>
      </c>
      <c r="L21" s="17" t="s">
        <v>568</v>
      </c>
      <c r="M21" s="16">
        <v>0.2</v>
      </c>
      <c r="N21" s="17" t="s">
        <v>568</v>
      </c>
      <c r="O21" s="16">
        <v>0.2</v>
      </c>
      <c r="P21" s="17" t="s">
        <v>568</v>
      </c>
      <c r="Q21" s="15">
        <v>0.2</v>
      </c>
      <c r="S21" t="s">
        <v>211</v>
      </c>
    </row>
    <row r="22" spans="1:19" x14ac:dyDescent="0.3">
      <c r="A22" s="23">
        <v>18</v>
      </c>
      <c r="B22" t="s">
        <v>212</v>
      </c>
      <c r="C22" s="16">
        <v>0.25</v>
      </c>
      <c r="D22" s="17" t="s">
        <v>568</v>
      </c>
      <c r="E22" s="16">
        <v>0.25</v>
      </c>
      <c r="F22" s="17" t="s">
        <v>178</v>
      </c>
      <c r="G22" s="16">
        <v>0.25</v>
      </c>
      <c r="H22" s="17" t="s">
        <v>568</v>
      </c>
      <c r="I22" s="16">
        <v>1</v>
      </c>
      <c r="J22" s="17" t="s">
        <v>568</v>
      </c>
      <c r="K22" s="16">
        <v>1</v>
      </c>
      <c r="L22" s="17" t="s">
        <v>568</v>
      </c>
      <c r="M22" s="16">
        <v>1</v>
      </c>
      <c r="N22" s="17" t="s">
        <v>568</v>
      </c>
      <c r="O22" s="16">
        <v>1</v>
      </c>
      <c r="P22" s="17" t="s">
        <v>568</v>
      </c>
      <c r="Q22" s="15">
        <v>1</v>
      </c>
      <c r="S22" t="s">
        <v>213</v>
      </c>
    </row>
    <row r="23" spans="1:19" x14ac:dyDescent="0.3">
      <c r="A23" s="23">
        <v>19</v>
      </c>
      <c r="B23" t="s">
        <v>214</v>
      </c>
      <c r="C23" s="16">
        <v>0</v>
      </c>
      <c r="D23" s="17" t="s">
        <v>568</v>
      </c>
      <c r="E23" s="16">
        <v>0</v>
      </c>
      <c r="F23" s="17" t="s">
        <v>178</v>
      </c>
      <c r="G23" s="16">
        <v>0</v>
      </c>
      <c r="H23" s="17" t="s">
        <v>568</v>
      </c>
      <c r="I23" s="16">
        <v>0</v>
      </c>
      <c r="J23" s="17" t="s">
        <v>568</v>
      </c>
      <c r="K23" s="16">
        <v>0</v>
      </c>
      <c r="L23" s="17" t="s">
        <v>568</v>
      </c>
      <c r="M23" s="16">
        <v>0</v>
      </c>
      <c r="N23" s="17" t="s">
        <v>568</v>
      </c>
      <c r="O23" s="16">
        <v>0</v>
      </c>
      <c r="P23" s="17" t="s">
        <v>568</v>
      </c>
      <c r="Q23" s="15">
        <v>0</v>
      </c>
      <c r="S23" t="s">
        <v>215</v>
      </c>
    </row>
    <row r="24" spans="1:19" x14ac:dyDescent="0.3">
      <c r="A24" s="23">
        <v>20</v>
      </c>
      <c r="B24" t="s">
        <v>216</v>
      </c>
      <c r="C24" s="16">
        <v>1</v>
      </c>
      <c r="D24" s="17" t="s">
        <v>568</v>
      </c>
      <c r="E24" s="16">
        <v>1</v>
      </c>
      <c r="F24" s="17" t="s">
        <v>178</v>
      </c>
      <c r="G24" s="16">
        <v>1</v>
      </c>
      <c r="H24" s="17" t="s">
        <v>568</v>
      </c>
      <c r="I24" s="16">
        <v>1</v>
      </c>
      <c r="J24" s="17" t="s">
        <v>568</v>
      </c>
      <c r="K24" s="16">
        <v>1</v>
      </c>
      <c r="L24" s="17" t="s">
        <v>568</v>
      </c>
      <c r="M24" s="16">
        <v>1</v>
      </c>
      <c r="N24" s="17" t="s">
        <v>568</v>
      </c>
      <c r="O24" s="16">
        <v>1</v>
      </c>
      <c r="P24" s="17" t="s">
        <v>568</v>
      </c>
      <c r="Q24" s="15">
        <v>1</v>
      </c>
      <c r="S24" t="s">
        <v>217</v>
      </c>
    </row>
    <row r="25" spans="1:19" x14ac:dyDescent="0.3">
      <c r="A25" s="23">
        <v>21</v>
      </c>
      <c r="B25" t="s">
        <v>218</v>
      </c>
      <c r="C25" s="16">
        <v>0</v>
      </c>
      <c r="D25" s="17" t="s">
        <v>568</v>
      </c>
      <c r="E25" s="16">
        <v>0</v>
      </c>
      <c r="F25" s="17" t="s">
        <v>178</v>
      </c>
      <c r="G25" s="16">
        <v>0</v>
      </c>
      <c r="H25" s="17" t="s">
        <v>568</v>
      </c>
      <c r="I25" s="16">
        <v>0</v>
      </c>
      <c r="J25" s="17" t="s">
        <v>568</v>
      </c>
      <c r="K25" s="16">
        <v>0</v>
      </c>
      <c r="L25" s="17" t="s">
        <v>568</v>
      </c>
      <c r="M25" s="16">
        <v>0</v>
      </c>
      <c r="N25" s="17" t="s">
        <v>568</v>
      </c>
      <c r="O25" s="16">
        <v>0</v>
      </c>
      <c r="P25" s="17" t="s">
        <v>568</v>
      </c>
      <c r="Q25" s="15">
        <v>0</v>
      </c>
      <c r="S25" t="s">
        <v>219</v>
      </c>
    </row>
    <row r="26" spans="1:19" x14ac:dyDescent="0.3">
      <c r="A26" s="23">
        <v>22</v>
      </c>
      <c r="B26" t="s">
        <v>336</v>
      </c>
      <c r="C26" s="16" t="b">
        <v>1</v>
      </c>
      <c r="D26" s="17" t="s">
        <v>568</v>
      </c>
      <c r="E26" s="16" t="b">
        <v>1</v>
      </c>
      <c r="F26" s="17" t="s">
        <v>568</v>
      </c>
      <c r="G26" s="16" t="b">
        <v>1</v>
      </c>
      <c r="H26" s="17" t="s">
        <v>568</v>
      </c>
      <c r="I26" s="16" t="b">
        <v>1</v>
      </c>
      <c r="J26" s="17" t="s">
        <v>80</v>
      </c>
      <c r="K26" s="16" t="b">
        <v>0</v>
      </c>
      <c r="L26" s="17" t="s">
        <v>568</v>
      </c>
      <c r="M26" s="16" t="b">
        <v>0</v>
      </c>
      <c r="N26" s="17" t="s">
        <v>568</v>
      </c>
      <c r="O26" s="16" t="b">
        <v>0</v>
      </c>
      <c r="P26" s="17" t="s">
        <v>568</v>
      </c>
      <c r="Q26" s="15" t="b">
        <v>0</v>
      </c>
      <c r="S26" t="s">
        <v>337</v>
      </c>
    </row>
    <row r="27" spans="1:19" x14ac:dyDescent="0.3">
      <c r="A27" s="23">
        <v>23</v>
      </c>
      <c r="B27" t="s">
        <v>220</v>
      </c>
      <c r="C27" s="16"/>
      <c r="D27" s="17" t="s">
        <v>715</v>
      </c>
      <c r="E27" s="16"/>
      <c r="F27" s="17" t="s">
        <v>568</v>
      </c>
      <c r="G27" s="16"/>
      <c r="H27" s="17" t="s">
        <v>568</v>
      </c>
      <c r="I27" s="16"/>
      <c r="J27" s="17" t="s">
        <v>568</v>
      </c>
      <c r="K27" s="16"/>
      <c r="L27" s="17" t="s">
        <v>568</v>
      </c>
      <c r="M27" s="16"/>
      <c r="N27" s="17" t="s">
        <v>568</v>
      </c>
      <c r="O27" s="16"/>
      <c r="P27" s="17" t="s">
        <v>568</v>
      </c>
      <c r="Q27" s="15"/>
      <c r="R27" t="s">
        <v>595</v>
      </c>
    </row>
    <row r="28" spans="1:19" x14ac:dyDescent="0.3">
      <c r="A28" s="23">
        <v>24</v>
      </c>
      <c r="B28" t="s">
        <v>221</v>
      </c>
      <c r="C28" s="16"/>
      <c r="D28" s="17" t="s">
        <v>568</v>
      </c>
      <c r="E28" s="16"/>
      <c r="F28" s="17" t="s">
        <v>64</v>
      </c>
      <c r="G28" s="16"/>
      <c r="H28" s="17" t="s">
        <v>568</v>
      </c>
      <c r="I28" s="16"/>
      <c r="J28" s="17" t="s">
        <v>568</v>
      </c>
      <c r="K28" s="16"/>
      <c r="L28" s="17" t="s">
        <v>568</v>
      </c>
      <c r="M28" s="16"/>
      <c r="N28" s="17" t="s">
        <v>568</v>
      </c>
      <c r="O28" s="16"/>
      <c r="P28" s="17" t="s">
        <v>568</v>
      </c>
      <c r="Q28" s="15"/>
      <c r="R28" t="s">
        <v>595</v>
      </c>
    </row>
    <row r="29" spans="1:19" x14ac:dyDescent="0.3">
      <c r="A29" s="23">
        <v>25</v>
      </c>
      <c r="B29" t="s">
        <v>222</v>
      </c>
      <c r="C29" s="16"/>
      <c r="D29" s="17" t="s">
        <v>715</v>
      </c>
      <c r="E29" s="16"/>
      <c r="F29" s="17" t="s">
        <v>568</v>
      </c>
      <c r="G29" s="16"/>
      <c r="H29" s="17" t="s">
        <v>568</v>
      </c>
      <c r="I29" s="16"/>
      <c r="J29" s="17" t="s">
        <v>568</v>
      </c>
      <c r="K29" s="16"/>
      <c r="L29" s="17" t="s">
        <v>568</v>
      </c>
      <c r="M29" s="16"/>
      <c r="N29" s="17" t="s">
        <v>568</v>
      </c>
      <c r="O29" s="16"/>
      <c r="P29" s="17" t="s">
        <v>568</v>
      </c>
      <c r="Q29" s="15"/>
      <c r="R29" t="s">
        <v>595</v>
      </c>
    </row>
    <row r="30" spans="1:19" x14ac:dyDescent="0.3">
      <c r="A30" s="23">
        <v>26</v>
      </c>
      <c r="B30" t="s">
        <v>223</v>
      </c>
      <c r="C30" s="16"/>
      <c r="D30" s="17" t="s">
        <v>715</v>
      </c>
      <c r="E30" s="16"/>
      <c r="F30" s="17" t="s">
        <v>568</v>
      </c>
      <c r="G30" s="16"/>
      <c r="H30" s="17" t="s">
        <v>568</v>
      </c>
      <c r="I30" s="16"/>
      <c r="J30" s="17" t="s">
        <v>568</v>
      </c>
      <c r="K30" s="16"/>
      <c r="L30" s="17" t="s">
        <v>568</v>
      </c>
      <c r="M30" s="16"/>
      <c r="N30" s="17" t="s">
        <v>568</v>
      </c>
      <c r="O30" s="16"/>
      <c r="P30" s="17" t="s">
        <v>568</v>
      </c>
      <c r="Q30" s="15"/>
      <c r="R30" t="s">
        <v>595</v>
      </c>
    </row>
    <row r="31" spans="1:19" x14ac:dyDescent="0.3">
      <c r="A31" s="23">
        <v>27</v>
      </c>
      <c r="B31" t="s">
        <v>224</v>
      </c>
      <c r="C31" s="16"/>
      <c r="D31" s="17" t="s">
        <v>568</v>
      </c>
      <c r="E31" s="16"/>
      <c r="F31" s="17" t="s">
        <v>64</v>
      </c>
      <c r="G31" s="16"/>
      <c r="H31" s="17" t="s">
        <v>568</v>
      </c>
      <c r="I31" s="16"/>
      <c r="J31" s="17" t="s">
        <v>568</v>
      </c>
      <c r="K31" s="16"/>
      <c r="L31" s="17" t="s">
        <v>568</v>
      </c>
      <c r="M31" s="16"/>
      <c r="N31" s="17" t="s">
        <v>568</v>
      </c>
      <c r="O31" s="16"/>
      <c r="P31" s="17" t="s">
        <v>568</v>
      </c>
      <c r="Q31" s="15"/>
      <c r="R31" t="s">
        <v>595</v>
      </c>
    </row>
    <row r="32" spans="1:19" x14ac:dyDescent="0.3">
      <c r="A32" s="23">
        <v>28</v>
      </c>
      <c r="B32" t="s">
        <v>278</v>
      </c>
      <c r="C32" s="16">
        <v>2</v>
      </c>
      <c r="D32" s="17" t="s">
        <v>568</v>
      </c>
      <c r="E32" s="16">
        <v>2</v>
      </c>
      <c r="F32" s="17" t="s">
        <v>178</v>
      </c>
      <c r="G32" s="16">
        <v>2</v>
      </c>
      <c r="H32" s="17" t="s">
        <v>568</v>
      </c>
      <c r="I32" s="16">
        <v>2</v>
      </c>
      <c r="J32" s="17" t="s">
        <v>568</v>
      </c>
      <c r="K32" s="16">
        <v>2</v>
      </c>
      <c r="L32" s="17" t="s">
        <v>568</v>
      </c>
      <c r="M32" s="16">
        <v>2</v>
      </c>
      <c r="N32" s="17" t="s">
        <v>568</v>
      </c>
      <c r="O32" s="16">
        <v>2</v>
      </c>
      <c r="P32" s="17" t="s">
        <v>568</v>
      </c>
      <c r="Q32" s="15">
        <v>2</v>
      </c>
      <c r="S32" t="s">
        <v>279</v>
      </c>
    </row>
    <row r="33" spans="1:19" x14ac:dyDescent="0.3">
      <c r="A33" s="23">
        <v>29</v>
      </c>
      <c r="B33" t="s">
        <v>280</v>
      </c>
      <c r="C33" s="16">
        <v>20</v>
      </c>
      <c r="D33" s="17" t="s">
        <v>568</v>
      </c>
      <c r="E33" s="16">
        <v>20</v>
      </c>
      <c r="F33" s="17" t="s">
        <v>178</v>
      </c>
      <c r="G33" s="16">
        <v>20</v>
      </c>
      <c r="H33" s="17" t="s">
        <v>568</v>
      </c>
      <c r="I33" s="16">
        <v>20</v>
      </c>
      <c r="J33" s="17" t="s">
        <v>568</v>
      </c>
      <c r="K33" s="16">
        <v>20</v>
      </c>
      <c r="L33" s="17" t="s">
        <v>568</v>
      </c>
      <c r="M33" s="16">
        <v>20</v>
      </c>
      <c r="N33" s="17" t="s">
        <v>568</v>
      </c>
      <c r="O33" s="16">
        <v>20</v>
      </c>
      <c r="P33" s="17" t="s">
        <v>568</v>
      </c>
      <c r="Q33" s="15">
        <v>20</v>
      </c>
      <c r="S33" t="s">
        <v>281</v>
      </c>
    </row>
    <row r="34" spans="1:19" x14ac:dyDescent="0.3">
      <c r="A34" s="23">
        <v>30</v>
      </c>
      <c r="B34" t="s">
        <v>338</v>
      </c>
      <c r="C34" s="32" t="b">
        <v>1</v>
      </c>
      <c r="D34" s="17" t="s">
        <v>568</v>
      </c>
      <c r="E34" s="32" t="b">
        <v>1</v>
      </c>
      <c r="F34" s="17" t="s">
        <v>568</v>
      </c>
      <c r="G34" s="32" t="b">
        <v>1</v>
      </c>
      <c r="H34" s="17" t="s">
        <v>568</v>
      </c>
      <c r="I34" s="32" t="b">
        <v>1</v>
      </c>
      <c r="J34" s="17" t="s">
        <v>80</v>
      </c>
      <c r="K34" s="32" t="b">
        <v>0</v>
      </c>
      <c r="L34" s="17" t="s">
        <v>568</v>
      </c>
      <c r="M34" s="32" t="b">
        <v>0</v>
      </c>
      <c r="N34" s="17" t="s">
        <v>568</v>
      </c>
      <c r="O34" s="32" t="b">
        <v>0</v>
      </c>
      <c r="P34" s="17" t="s">
        <v>568</v>
      </c>
      <c r="Q34" s="34" t="b">
        <v>0</v>
      </c>
      <c r="R34" t="s">
        <v>613</v>
      </c>
      <c r="S34" t="s">
        <v>339</v>
      </c>
    </row>
    <row r="35" spans="1:19" x14ac:dyDescent="0.3">
      <c r="A35" s="23">
        <v>31</v>
      </c>
      <c r="B35" t="s">
        <v>286</v>
      </c>
      <c r="C35" s="16" t="b">
        <v>0</v>
      </c>
      <c r="D35" s="17" t="s">
        <v>568</v>
      </c>
      <c r="E35" s="16" t="b">
        <v>0</v>
      </c>
      <c r="F35" s="17" t="s">
        <v>178</v>
      </c>
      <c r="G35" s="16" t="b">
        <v>0</v>
      </c>
      <c r="H35" s="17" t="s">
        <v>568</v>
      </c>
      <c r="I35" s="16" t="b">
        <v>0</v>
      </c>
      <c r="J35" s="17" t="s">
        <v>568</v>
      </c>
      <c r="K35" s="16" t="b">
        <v>0</v>
      </c>
      <c r="L35" s="17" t="s">
        <v>568</v>
      </c>
      <c r="M35" s="16" t="b">
        <v>0</v>
      </c>
      <c r="N35" s="17" t="s">
        <v>568</v>
      </c>
      <c r="O35" s="16" t="b">
        <v>0</v>
      </c>
      <c r="P35" s="17" t="s">
        <v>568</v>
      </c>
      <c r="Q35" s="15" t="b">
        <v>0</v>
      </c>
      <c r="S35" t="s">
        <v>287</v>
      </c>
    </row>
    <row r="36" spans="1:19" x14ac:dyDescent="0.3">
      <c r="A36" s="23">
        <v>32</v>
      </c>
      <c r="B36" t="s">
        <v>288</v>
      </c>
      <c r="C36" s="16" t="b">
        <v>1</v>
      </c>
      <c r="D36" s="17" t="s">
        <v>568</v>
      </c>
      <c r="E36" s="16" t="b">
        <v>1</v>
      </c>
      <c r="F36" s="17" t="s">
        <v>568</v>
      </c>
      <c r="G36" s="16" t="b">
        <v>1</v>
      </c>
      <c r="H36" s="17" t="s">
        <v>568</v>
      </c>
      <c r="I36" s="16" t="b">
        <v>1</v>
      </c>
      <c r="J36" s="17" t="s">
        <v>568</v>
      </c>
      <c r="K36" s="16" t="b">
        <v>1</v>
      </c>
      <c r="L36" s="17" t="s">
        <v>568</v>
      </c>
      <c r="M36" s="16" t="b">
        <v>1</v>
      </c>
      <c r="N36" s="17" t="s">
        <v>568</v>
      </c>
      <c r="O36" s="16" t="b">
        <v>1</v>
      </c>
      <c r="P36" s="17" t="s">
        <v>568</v>
      </c>
      <c r="Q36" s="15" t="b">
        <v>1</v>
      </c>
      <c r="S36" t="s">
        <v>289</v>
      </c>
    </row>
    <row r="37" spans="1:19" x14ac:dyDescent="0.3">
      <c r="A37" s="23">
        <v>33</v>
      </c>
      <c r="B37" t="s">
        <v>225</v>
      </c>
      <c r="C37" s="16">
        <v>10</v>
      </c>
      <c r="D37" s="17" t="s">
        <v>568</v>
      </c>
      <c r="E37" s="16">
        <v>10</v>
      </c>
      <c r="F37" s="17" t="s">
        <v>178</v>
      </c>
      <c r="G37" s="16">
        <v>10</v>
      </c>
      <c r="H37" s="17" t="s">
        <v>568</v>
      </c>
      <c r="I37" s="16">
        <v>10</v>
      </c>
      <c r="J37" s="17" t="s">
        <v>568</v>
      </c>
      <c r="K37" s="16">
        <v>10</v>
      </c>
      <c r="L37" s="17" t="s">
        <v>568</v>
      </c>
      <c r="M37" s="16">
        <v>10</v>
      </c>
      <c r="N37" s="17" t="s">
        <v>568</v>
      </c>
      <c r="O37" s="16">
        <v>10</v>
      </c>
      <c r="P37" s="17" t="s">
        <v>568</v>
      </c>
      <c r="Q37" s="15">
        <v>10</v>
      </c>
      <c r="S37" t="s">
        <v>226</v>
      </c>
    </row>
    <row r="38" spans="1:19" x14ac:dyDescent="0.3">
      <c r="A38" s="23">
        <v>34</v>
      </c>
      <c r="B38" t="s">
        <v>227</v>
      </c>
      <c r="C38" s="16"/>
      <c r="D38" s="17" t="s">
        <v>715</v>
      </c>
      <c r="E38" s="16"/>
      <c r="F38" s="17" t="s">
        <v>568</v>
      </c>
      <c r="G38" s="16"/>
      <c r="H38" s="17" t="s">
        <v>568</v>
      </c>
      <c r="I38" s="16"/>
      <c r="J38" s="17" t="s">
        <v>568</v>
      </c>
      <c r="K38" s="16"/>
      <c r="L38" s="17" t="s">
        <v>568</v>
      </c>
      <c r="M38" s="16"/>
      <c r="N38" s="17" t="s">
        <v>568</v>
      </c>
      <c r="O38" s="16"/>
      <c r="P38" s="17" t="s">
        <v>568</v>
      </c>
      <c r="Q38" s="15"/>
      <c r="R38" t="s">
        <v>595</v>
      </c>
    </row>
    <row r="39" spans="1:19" x14ac:dyDescent="0.3">
      <c r="A39" s="23">
        <v>35</v>
      </c>
      <c r="B39" t="s">
        <v>69</v>
      </c>
      <c r="C39" s="16">
        <v>10</v>
      </c>
      <c r="D39" s="17" t="s">
        <v>568</v>
      </c>
      <c r="E39" s="16">
        <v>10</v>
      </c>
      <c r="F39" s="17" t="s">
        <v>568</v>
      </c>
      <c r="G39" s="16">
        <v>10</v>
      </c>
      <c r="H39" s="17" t="s">
        <v>568</v>
      </c>
      <c r="I39" s="16">
        <v>10</v>
      </c>
      <c r="J39" s="17" t="s">
        <v>568</v>
      </c>
      <c r="K39" s="16">
        <v>10</v>
      </c>
      <c r="L39" s="17" t="s">
        <v>568</v>
      </c>
      <c r="M39" s="16">
        <v>10</v>
      </c>
      <c r="N39" s="17" t="s">
        <v>71</v>
      </c>
      <c r="O39" s="16">
        <v>5</v>
      </c>
      <c r="P39" s="17" t="s">
        <v>568</v>
      </c>
      <c r="Q39" s="15">
        <v>5</v>
      </c>
      <c r="S39" t="s">
        <v>70</v>
      </c>
    </row>
    <row r="40" spans="1:19" x14ac:dyDescent="0.3">
      <c r="A40" s="23">
        <v>36</v>
      </c>
      <c r="B40" t="s">
        <v>72</v>
      </c>
      <c r="C40" s="16">
        <v>1</v>
      </c>
      <c r="D40" s="17" t="s">
        <v>568</v>
      </c>
      <c r="E40" s="16">
        <v>1</v>
      </c>
      <c r="F40" s="17" t="s">
        <v>568</v>
      </c>
      <c r="G40" s="16">
        <v>1</v>
      </c>
      <c r="H40" s="17" t="s">
        <v>568</v>
      </c>
      <c r="I40" s="16">
        <v>1</v>
      </c>
      <c r="J40" s="17" t="s">
        <v>568</v>
      </c>
      <c r="K40" s="16">
        <v>1</v>
      </c>
      <c r="L40" s="17" t="s">
        <v>568</v>
      </c>
      <c r="M40" s="16">
        <v>1</v>
      </c>
      <c r="N40" s="17" t="s">
        <v>568</v>
      </c>
      <c r="O40" s="16">
        <v>1</v>
      </c>
      <c r="P40" s="17" t="s">
        <v>568</v>
      </c>
      <c r="Q40" s="15">
        <v>1</v>
      </c>
    </row>
    <row r="41" spans="1:19" x14ac:dyDescent="0.3">
      <c r="A41" s="23">
        <v>37</v>
      </c>
      <c r="B41" t="s">
        <v>228</v>
      </c>
      <c r="C41" s="16">
        <v>1000</v>
      </c>
      <c r="D41" s="17" t="s">
        <v>568</v>
      </c>
      <c r="E41" s="16">
        <v>1000</v>
      </c>
      <c r="F41" s="17" t="s">
        <v>178</v>
      </c>
      <c r="G41" s="16">
        <v>1000</v>
      </c>
      <c r="H41" s="17" t="s">
        <v>568</v>
      </c>
      <c r="I41" s="16">
        <v>1000</v>
      </c>
      <c r="J41" s="17" t="s">
        <v>568</v>
      </c>
      <c r="K41" s="16">
        <v>1000</v>
      </c>
      <c r="L41" s="17" t="s">
        <v>568</v>
      </c>
      <c r="M41" s="16">
        <v>1000</v>
      </c>
      <c r="N41" s="17" t="s">
        <v>568</v>
      </c>
      <c r="O41" s="16">
        <v>1000</v>
      </c>
      <c r="P41" s="17" t="s">
        <v>568</v>
      </c>
      <c r="Q41" s="15">
        <v>1000</v>
      </c>
      <c r="S41" t="s">
        <v>229</v>
      </c>
    </row>
    <row r="42" spans="1:19" x14ac:dyDescent="0.3">
      <c r="A42" s="23">
        <v>38</v>
      </c>
      <c r="B42" t="s">
        <v>75</v>
      </c>
      <c r="C42" s="16">
        <v>0.05</v>
      </c>
      <c r="D42" s="17" t="s">
        <v>568</v>
      </c>
      <c r="E42" s="16">
        <v>0.05</v>
      </c>
      <c r="F42" s="17" t="s">
        <v>568</v>
      </c>
      <c r="G42" s="16">
        <v>0.05</v>
      </c>
      <c r="H42" s="17" t="s">
        <v>568</v>
      </c>
      <c r="I42" s="16">
        <v>0.05</v>
      </c>
      <c r="J42" s="17" t="s">
        <v>568</v>
      </c>
      <c r="K42" s="16">
        <v>0.05</v>
      </c>
      <c r="L42" s="17" t="s">
        <v>568</v>
      </c>
      <c r="M42" s="16">
        <v>0.05</v>
      </c>
      <c r="N42" s="17" t="s">
        <v>568</v>
      </c>
      <c r="O42" s="16">
        <v>0.05</v>
      </c>
      <c r="P42" s="17" t="s">
        <v>568</v>
      </c>
      <c r="Q42" s="15">
        <v>0.05</v>
      </c>
      <c r="S42" t="s">
        <v>76</v>
      </c>
    </row>
    <row r="43" spans="1:19" x14ac:dyDescent="0.3">
      <c r="A43" s="23">
        <v>39</v>
      </c>
      <c r="B43" t="s">
        <v>77</v>
      </c>
      <c r="C43" s="16">
        <v>0.254</v>
      </c>
      <c r="D43" s="17" t="s">
        <v>568</v>
      </c>
      <c r="E43" s="16">
        <v>0.254</v>
      </c>
      <c r="F43" s="17" t="s">
        <v>568</v>
      </c>
      <c r="G43" s="16">
        <v>0.254</v>
      </c>
      <c r="H43" s="17" t="s">
        <v>568</v>
      </c>
      <c r="I43" s="16">
        <v>0.254</v>
      </c>
      <c r="J43" s="17" t="s">
        <v>568</v>
      </c>
      <c r="K43" s="16">
        <v>0.254</v>
      </c>
      <c r="L43" s="17" t="s">
        <v>568</v>
      </c>
      <c r="M43" s="16">
        <v>0.254</v>
      </c>
      <c r="N43" s="17" t="s">
        <v>568</v>
      </c>
      <c r="O43" s="16">
        <v>0.254</v>
      </c>
      <c r="P43" s="17" t="s">
        <v>568</v>
      </c>
      <c r="Q43" s="15">
        <v>0.254</v>
      </c>
    </row>
    <row r="44" spans="1:19" x14ac:dyDescent="0.3">
      <c r="A44" s="23">
        <v>40</v>
      </c>
      <c r="B44" t="s">
        <v>324</v>
      </c>
      <c r="C44" s="16">
        <v>2.4</v>
      </c>
      <c r="D44" s="17" t="s">
        <v>568</v>
      </c>
      <c r="E44" s="16">
        <v>2.4</v>
      </c>
      <c r="F44" s="17" t="s">
        <v>568</v>
      </c>
      <c r="G44" s="16">
        <v>2.4</v>
      </c>
      <c r="H44" s="17" t="s">
        <v>568</v>
      </c>
      <c r="I44" s="16">
        <v>2.4</v>
      </c>
      <c r="J44" s="17" t="s">
        <v>71</v>
      </c>
      <c r="K44" s="16">
        <v>2</v>
      </c>
      <c r="L44" s="17" t="s">
        <v>568</v>
      </c>
      <c r="M44" s="16">
        <v>2</v>
      </c>
      <c r="N44" s="17" t="s">
        <v>568</v>
      </c>
      <c r="O44" s="16">
        <v>2</v>
      </c>
      <c r="P44" s="17" t="s">
        <v>568</v>
      </c>
      <c r="Q44" s="15">
        <v>2</v>
      </c>
      <c r="S44" t="s">
        <v>340</v>
      </c>
    </row>
    <row r="45" spans="1:19" x14ac:dyDescent="0.3">
      <c r="A45" s="23">
        <v>41</v>
      </c>
      <c r="B45" t="s">
        <v>325</v>
      </c>
      <c r="C45" s="16">
        <v>0.5</v>
      </c>
      <c r="D45" s="17" t="s">
        <v>568</v>
      </c>
      <c r="E45" s="16">
        <v>0.5</v>
      </c>
      <c r="F45" s="17" t="s">
        <v>568</v>
      </c>
      <c r="G45" s="16">
        <v>0.5</v>
      </c>
      <c r="H45" s="17" t="s">
        <v>568</v>
      </c>
      <c r="I45" s="16">
        <v>0.5</v>
      </c>
      <c r="J45" s="17" t="s">
        <v>71</v>
      </c>
      <c r="K45" s="16">
        <v>0.76</v>
      </c>
      <c r="L45" s="17" t="s">
        <v>568</v>
      </c>
      <c r="M45" s="16">
        <v>0.76</v>
      </c>
      <c r="N45" s="17" t="s">
        <v>568</v>
      </c>
      <c r="O45" s="16">
        <v>0.76</v>
      </c>
      <c r="P45" s="17" t="s">
        <v>568</v>
      </c>
      <c r="Q45" s="15">
        <v>0.76</v>
      </c>
      <c r="S45" t="s">
        <v>341</v>
      </c>
    </row>
    <row r="46" spans="1:19" x14ac:dyDescent="0.3">
      <c r="A46" s="23">
        <v>42</v>
      </c>
      <c r="B46" t="s">
        <v>326</v>
      </c>
      <c r="C46" s="16"/>
      <c r="D46" s="17" t="s">
        <v>568</v>
      </c>
      <c r="E46" s="16"/>
      <c r="F46" s="17" t="s">
        <v>568</v>
      </c>
      <c r="G46" s="16"/>
      <c r="H46" s="17" t="s">
        <v>568</v>
      </c>
      <c r="I46" s="16"/>
      <c r="J46" s="17" t="s">
        <v>64</v>
      </c>
      <c r="K46" s="16"/>
      <c r="L46" s="17" t="s">
        <v>568</v>
      </c>
      <c r="M46" s="16"/>
      <c r="N46" s="17" t="s">
        <v>568</v>
      </c>
      <c r="O46" s="16"/>
      <c r="P46" s="17" t="s">
        <v>568</v>
      </c>
      <c r="Q46" s="15"/>
      <c r="R46" t="s">
        <v>595</v>
      </c>
    </row>
    <row r="47" spans="1:19" x14ac:dyDescent="0.3">
      <c r="A47" s="23">
        <v>43</v>
      </c>
      <c r="B47" t="s">
        <v>327</v>
      </c>
      <c r="C47" s="16">
        <v>2.4</v>
      </c>
      <c r="D47" s="17" t="s">
        <v>568</v>
      </c>
      <c r="E47" s="16">
        <v>2.4</v>
      </c>
      <c r="F47" s="17" t="s">
        <v>568</v>
      </c>
      <c r="G47" s="16">
        <v>2.4</v>
      </c>
      <c r="H47" s="17" t="s">
        <v>568</v>
      </c>
      <c r="I47" s="16">
        <v>2.4</v>
      </c>
      <c r="J47" s="17" t="s">
        <v>71</v>
      </c>
      <c r="K47" s="16">
        <v>2</v>
      </c>
      <c r="L47" s="17" t="s">
        <v>568</v>
      </c>
      <c r="M47" s="16">
        <v>2</v>
      </c>
      <c r="N47" s="17" t="s">
        <v>568</v>
      </c>
      <c r="O47" s="16">
        <v>2</v>
      </c>
      <c r="P47" s="17" t="s">
        <v>568</v>
      </c>
      <c r="Q47" s="15">
        <v>2</v>
      </c>
      <c r="S47" t="s">
        <v>342</v>
      </c>
    </row>
    <row r="48" spans="1:19" x14ac:dyDescent="0.3">
      <c r="A48" s="23">
        <v>44</v>
      </c>
      <c r="B48" t="s">
        <v>343</v>
      </c>
      <c r="C48" s="16">
        <v>2.4</v>
      </c>
      <c r="D48" s="17" t="s">
        <v>568</v>
      </c>
      <c r="E48" s="16">
        <v>2.4</v>
      </c>
      <c r="F48" s="17" t="s">
        <v>568</v>
      </c>
      <c r="G48" s="16">
        <v>2.4</v>
      </c>
      <c r="H48" s="17" t="s">
        <v>568</v>
      </c>
      <c r="I48" s="16">
        <v>2.4</v>
      </c>
      <c r="J48" s="17" t="s">
        <v>80</v>
      </c>
      <c r="K48" s="16" t="s">
        <v>574</v>
      </c>
      <c r="L48" s="17" t="s">
        <v>568</v>
      </c>
      <c r="M48" s="16" t="s">
        <v>574</v>
      </c>
      <c r="N48" s="17" t="s">
        <v>568</v>
      </c>
      <c r="O48" s="16" t="s">
        <v>574</v>
      </c>
      <c r="P48" s="17" t="s">
        <v>568</v>
      </c>
      <c r="Q48" s="15" t="s">
        <v>574</v>
      </c>
      <c r="R48" t="s">
        <v>581</v>
      </c>
      <c r="S48" t="s">
        <v>344</v>
      </c>
    </row>
    <row r="49" spans="1:19" x14ac:dyDescent="0.3">
      <c r="A49" s="23">
        <v>45</v>
      </c>
      <c r="B49" t="s">
        <v>345</v>
      </c>
      <c r="C49" s="16">
        <v>2.4</v>
      </c>
      <c r="D49" s="17" t="s">
        <v>568</v>
      </c>
      <c r="E49" s="16">
        <v>2.4</v>
      </c>
      <c r="F49" s="17" t="s">
        <v>568</v>
      </c>
      <c r="G49" s="16">
        <v>2.4</v>
      </c>
      <c r="H49" s="17" t="s">
        <v>568</v>
      </c>
      <c r="I49" s="16">
        <v>2.4</v>
      </c>
      <c r="J49" s="17" t="s">
        <v>80</v>
      </c>
      <c r="K49" s="16" t="s">
        <v>574</v>
      </c>
      <c r="L49" s="17" t="s">
        <v>568</v>
      </c>
      <c r="M49" s="16" t="s">
        <v>574</v>
      </c>
      <c r="N49" s="17" t="s">
        <v>568</v>
      </c>
      <c r="O49" s="15" t="s">
        <v>574</v>
      </c>
      <c r="P49" s="17" t="s">
        <v>568</v>
      </c>
      <c r="Q49" s="15" t="s">
        <v>574</v>
      </c>
      <c r="R49" t="s">
        <v>581</v>
      </c>
      <c r="S49" t="s">
        <v>346</v>
      </c>
    </row>
    <row r="50" spans="1:19" x14ac:dyDescent="0.3">
      <c r="A50" s="23">
        <v>46</v>
      </c>
      <c r="B50" t="s">
        <v>234</v>
      </c>
      <c r="C50" s="16"/>
      <c r="D50" s="17" t="s">
        <v>568</v>
      </c>
      <c r="E50" s="16"/>
      <c r="F50" s="17" t="s">
        <v>64</v>
      </c>
      <c r="G50" s="16"/>
      <c r="H50" s="17" t="s">
        <v>568</v>
      </c>
      <c r="I50" s="16"/>
      <c r="J50" s="17" t="s">
        <v>568</v>
      </c>
      <c r="K50" s="16"/>
      <c r="L50" s="17" t="s">
        <v>568</v>
      </c>
      <c r="M50" s="16"/>
      <c r="N50" s="17" t="s">
        <v>568</v>
      </c>
      <c r="O50" s="16"/>
      <c r="P50" s="17" t="s">
        <v>568</v>
      </c>
      <c r="Q50" s="15"/>
      <c r="R50" t="s">
        <v>595</v>
      </c>
    </row>
    <row r="51" spans="1:19" x14ac:dyDescent="0.3">
      <c r="A51" s="23">
        <v>47</v>
      </c>
      <c r="B51" t="s">
        <v>78</v>
      </c>
      <c r="C51" s="16">
        <v>0.05</v>
      </c>
      <c r="D51" s="17" t="s">
        <v>568</v>
      </c>
      <c r="E51" s="16">
        <v>0.05</v>
      </c>
      <c r="F51" s="17" t="s">
        <v>568</v>
      </c>
      <c r="G51" s="16">
        <v>0.05</v>
      </c>
      <c r="H51" s="17" t="s">
        <v>80</v>
      </c>
      <c r="I51" s="16">
        <v>0</v>
      </c>
      <c r="J51" s="17" t="s">
        <v>568</v>
      </c>
      <c r="K51" s="16">
        <v>0</v>
      </c>
      <c r="L51" s="17" t="s">
        <v>568</v>
      </c>
      <c r="M51" s="16">
        <v>0</v>
      </c>
      <c r="N51" s="17" t="s">
        <v>568</v>
      </c>
      <c r="O51" s="16">
        <v>0</v>
      </c>
      <c r="P51" s="17" t="s">
        <v>568</v>
      </c>
      <c r="Q51" s="15">
        <v>0</v>
      </c>
      <c r="S51" t="s">
        <v>79</v>
      </c>
    </row>
    <row r="52" spans="1:19" x14ac:dyDescent="0.3">
      <c r="A52" s="23">
        <v>48</v>
      </c>
      <c r="B52" t="s">
        <v>83</v>
      </c>
      <c r="C52" s="16">
        <v>25</v>
      </c>
      <c r="D52" s="17" t="s">
        <v>568</v>
      </c>
      <c r="E52" s="16">
        <v>25</v>
      </c>
      <c r="F52" s="17" t="s">
        <v>568</v>
      </c>
      <c r="G52" s="16">
        <v>25</v>
      </c>
      <c r="H52" s="17" t="s">
        <v>568</v>
      </c>
      <c r="I52" s="16">
        <v>25</v>
      </c>
      <c r="J52" s="17" t="s">
        <v>568</v>
      </c>
      <c r="K52" s="16">
        <v>25</v>
      </c>
      <c r="L52" s="17" t="s">
        <v>568</v>
      </c>
      <c r="M52" s="16">
        <v>25</v>
      </c>
      <c r="N52" s="17" t="s">
        <v>568</v>
      </c>
      <c r="O52" s="16">
        <v>25</v>
      </c>
      <c r="P52" s="17" t="s">
        <v>568</v>
      </c>
      <c r="Q52" s="15">
        <v>25</v>
      </c>
    </row>
    <row r="53" spans="1:19" x14ac:dyDescent="0.3">
      <c r="A53" s="23">
        <v>49</v>
      </c>
      <c r="B53" t="s">
        <v>240</v>
      </c>
      <c r="C53" s="16">
        <v>6</v>
      </c>
      <c r="D53" s="17" t="s">
        <v>568</v>
      </c>
      <c r="E53" s="16">
        <v>6</v>
      </c>
      <c r="F53" s="17" t="s">
        <v>178</v>
      </c>
      <c r="G53" s="16">
        <v>6</v>
      </c>
      <c r="H53" s="17" t="s">
        <v>568</v>
      </c>
      <c r="I53" s="16">
        <v>6</v>
      </c>
      <c r="J53" s="17" t="s">
        <v>568</v>
      </c>
      <c r="K53" s="16">
        <v>6</v>
      </c>
      <c r="L53" s="17" t="s">
        <v>568</v>
      </c>
      <c r="M53" s="16">
        <v>6</v>
      </c>
      <c r="N53" s="17" t="s">
        <v>568</v>
      </c>
      <c r="O53" s="16">
        <v>6</v>
      </c>
      <c r="P53" s="17" t="s">
        <v>568</v>
      </c>
      <c r="Q53" s="15">
        <v>6</v>
      </c>
      <c r="S53" t="s">
        <v>241</v>
      </c>
    </row>
    <row r="54" spans="1:19" x14ac:dyDescent="0.3">
      <c r="A54" s="23">
        <v>50</v>
      </c>
      <c r="B54" t="s">
        <v>242</v>
      </c>
      <c r="C54" s="16">
        <v>3.1749999999999998</v>
      </c>
      <c r="D54" s="17" t="s">
        <v>568</v>
      </c>
      <c r="E54" s="16">
        <v>3.1749999999999998</v>
      </c>
      <c r="F54" s="17" t="s">
        <v>178</v>
      </c>
      <c r="G54" s="16">
        <v>3.1749999999999998</v>
      </c>
      <c r="H54" s="17" t="s">
        <v>568</v>
      </c>
      <c r="I54" s="16">
        <v>3.1749999999999998</v>
      </c>
      <c r="J54" s="17" t="s">
        <v>568</v>
      </c>
      <c r="K54" s="16">
        <v>3.1749999999999998</v>
      </c>
      <c r="L54" s="17" t="s">
        <v>568</v>
      </c>
      <c r="M54" s="16">
        <v>3.1749999999999998</v>
      </c>
      <c r="N54" s="17" t="s">
        <v>568</v>
      </c>
      <c r="O54" s="16">
        <v>3.1749999999999998</v>
      </c>
      <c r="P54" s="17" t="s">
        <v>568</v>
      </c>
      <c r="Q54" s="15">
        <v>3.1749999999999998</v>
      </c>
      <c r="S54" t="s">
        <v>243</v>
      </c>
    </row>
    <row r="55" spans="1:19" x14ac:dyDescent="0.3">
      <c r="A55" s="23">
        <v>51</v>
      </c>
      <c r="B55" t="s">
        <v>244</v>
      </c>
      <c r="C55" s="16"/>
      <c r="D55" s="17" t="s">
        <v>715</v>
      </c>
      <c r="E55" s="16"/>
      <c r="F55" s="17" t="s">
        <v>568</v>
      </c>
      <c r="G55" s="16"/>
      <c r="H55" s="17" t="s">
        <v>568</v>
      </c>
      <c r="I55" s="16"/>
      <c r="J55" s="17" t="s">
        <v>568</v>
      </c>
      <c r="K55" s="16"/>
      <c r="L55" s="17" t="s">
        <v>568</v>
      </c>
      <c r="M55" s="16"/>
      <c r="N55" s="17" t="s">
        <v>568</v>
      </c>
      <c r="O55" s="16"/>
      <c r="P55" s="17" t="s">
        <v>568</v>
      </c>
      <c r="Q55" s="15"/>
      <c r="R55" t="s">
        <v>595</v>
      </c>
    </row>
    <row r="56" spans="1:19" x14ac:dyDescent="0.3">
      <c r="A56" s="23">
        <v>52</v>
      </c>
      <c r="B56" t="s">
        <v>245</v>
      </c>
      <c r="C56" s="16" t="b">
        <v>1</v>
      </c>
      <c r="D56" s="17" t="s">
        <v>568</v>
      </c>
      <c r="E56" s="16" t="b">
        <v>1</v>
      </c>
      <c r="F56" s="17" t="s">
        <v>568</v>
      </c>
      <c r="G56" s="16" t="b">
        <v>1</v>
      </c>
      <c r="H56" s="17" t="s">
        <v>568</v>
      </c>
      <c r="I56" s="16" t="b">
        <v>1</v>
      </c>
      <c r="J56" s="17" t="s">
        <v>568</v>
      </c>
      <c r="K56" s="16" t="b">
        <v>1</v>
      </c>
      <c r="L56" s="17" t="s">
        <v>568</v>
      </c>
      <c r="M56" s="16" t="b">
        <v>1</v>
      </c>
      <c r="N56" s="17" t="s">
        <v>568</v>
      </c>
      <c r="O56" s="16" t="b">
        <v>1</v>
      </c>
      <c r="P56" s="17" t="s">
        <v>568</v>
      </c>
      <c r="Q56" s="15" t="b">
        <v>1</v>
      </c>
    </row>
    <row r="57" spans="1:19" x14ac:dyDescent="0.3">
      <c r="A57" s="23">
        <v>53</v>
      </c>
      <c r="B57" t="s">
        <v>85</v>
      </c>
      <c r="C57" s="16">
        <v>6.7</v>
      </c>
      <c r="D57" s="17" t="s">
        <v>568</v>
      </c>
      <c r="E57" s="16">
        <v>6.7</v>
      </c>
      <c r="F57" s="17" t="s">
        <v>568</v>
      </c>
      <c r="G57" s="16">
        <v>6.7</v>
      </c>
      <c r="H57" s="17" t="s">
        <v>568</v>
      </c>
      <c r="I57" s="16">
        <v>6.7</v>
      </c>
      <c r="J57" s="17" t="s">
        <v>568</v>
      </c>
      <c r="K57" s="16">
        <v>6.7</v>
      </c>
      <c r="L57" s="17" t="s">
        <v>568</v>
      </c>
      <c r="M57" s="16">
        <v>6.7</v>
      </c>
      <c r="N57" s="17" t="s">
        <v>568</v>
      </c>
      <c r="O57" s="16">
        <v>6.7</v>
      </c>
      <c r="P57" s="17" t="s">
        <v>568</v>
      </c>
      <c r="Q57" s="15">
        <v>6.7</v>
      </c>
    </row>
    <row r="58" spans="1:19" x14ac:dyDescent="0.3">
      <c r="A58" s="23">
        <v>54</v>
      </c>
      <c r="B58" t="s">
        <v>246</v>
      </c>
      <c r="C58" s="16" t="b">
        <v>0</v>
      </c>
      <c r="D58" s="17" t="s">
        <v>568</v>
      </c>
      <c r="E58" s="16" t="b">
        <v>0</v>
      </c>
      <c r="F58" s="17" t="s">
        <v>568</v>
      </c>
      <c r="G58" s="16" t="b">
        <v>0</v>
      </c>
      <c r="H58" s="17" t="s">
        <v>568</v>
      </c>
      <c r="I58" s="16" t="b">
        <v>0</v>
      </c>
      <c r="J58" s="17" t="s">
        <v>568</v>
      </c>
      <c r="K58" s="16" t="b">
        <v>0</v>
      </c>
      <c r="L58" s="17" t="s">
        <v>568</v>
      </c>
      <c r="M58" s="16" t="b">
        <v>0</v>
      </c>
      <c r="N58" s="17" t="s">
        <v>568</v>
      </c>
      <c r="O58" s="16" t="b">
        <v>0</v>
      </c>
      <c r="P58" s="17" t="s">
        <v>568</v>
      </c>
      <c r="Q58" s="15" t="b">
        <v>0</v>
      </c>
    </row>
    <row r="59" spans="1:19" x14ac:dyDescent="0.3">
      <c r="A59" s="23">
        <v>55</v>
      </c>
      <c r="B59" t="s">
        <v>247</v>
      </c>
      <c r="C59" s="16"/>
      <c r="D59" s="17" t="s">
        <v>715</v>
      </c>
      <c r="E59" s="16">
        <v>100000</v>
      </c>
      <c r="F59" s="17" t="s">
        <v>568</v>
      </c>
      <c r="G59" s="16">
        <v>100000</v>
      </c>
      <c r="H59" s="17" t="s">
        <v>568</v>
      </c>
      <c r="I59" s="16">
        <v>100000</v>
      </c>
      <c r="J59" s="17" t="s">
        <v>568</v>
      </c>
      <c r="K59" s="16">
        <v>100000</v>
      </c>
      <c r="L59" s="17" t="s">
        <v>568</v>
      </c>
      <c r="M59" s="16">
        <v>100000</v>
      </c>
      <c r="N59" s="17" t="s">
        <v>568</v>
      </c>
      <c r="O59" s="16">
        <v>100000</v>
      </c>
      <c r="P59" s="17" t="s">
        <v>568</v>
      </c>
      <c r="Q59" s="15">
        <v>100000</v>
      </c>
      <c r="R59" t="s">
        <v>716</v>
      </c>
    </row>
    <row r="60" spans="1:19" x14ac:dyDescent="0.3">
      <c r="A60" s="23">
        <v>56</v>
      </c>
      <c r="B60" t="s">
        <v>248</v>
      </c>
      <c r="C60" s="16"/>
      <c r="D60" s="17" t="s">
        <v>715</v>
      </c>
      <c r="E60" s="16">
        <v>2</v>
      </c>
      <c r="F60" s="17" t="s">
        <v>568</v>
      </c>
      <c r="G60" s="16">
        <v>2</v>
      </c>
      <c r="H60" s="17" t="s">
        <v>568</v>
      </c>
      <c r="I60" s="16">
        <v>2</v>
      </c>
      <c r="J60" s="17" t="s">
        <v>568</v>
      </c>
      <c r="K60" s="16">
        <v>2</v>
      </c>
      <c r="L60" s="17" t="s">
        <v>568</v>
      </c>
      <c r="M60" s="16">
        <v>2</v>
      </c>
      <c r="N60" s="17" t="s">
        <v>568</v>
      </c>
      <c r="O60" s="16">
        <v>2</v>
      </c>
      <c r="P60" s="17" t="s">
        <v>568</v>
      </c>
      <c r="Q60" s="15">
        <v>2</v>
      </c>
      <c r="R60" t="s">
        <v>716</v>
      </c>
    </row>
    <row r="61" spans="1:19" s="25" customFormat="1" ht="15" thickBot="1" x14ac:dyDescent="0.35">
      <c r="A61" s="24">
        <v>57</v>
      </c>
      <c r="B61" s="25" t="s">
        <v>249</v>
      </c>
      <c r="C61" s="27">
        <v>1</v>
      </c>
      <c r="D61" s="28" t="s">
        <v>568</v>
      </c>
      <c r="E61" s="27">
        <v>1</v>
      </c>
      <c r="F61" s="28" t="s">
        <v>178</v>
      </c>
      <c r="G61" s="27">
        <v>1</v>
      </c>
      <c r="H61" s="28" t="s">
        <v>568</v>
      </c>
      <c r="I61" s="27">
        <v>1</v>
      </c>
      <c r="J61" s="28" t="s">
        <v>568</v>
      </c>
      <c r="K61" s="27">
        <v>1</v>
      </c>
      <c r="L61" s="28" t="s">
        <v>568</v>
      </c>
      <c r="M61" s="27">
        <v>1</v>
      </c>
      <c r="N61" s="28" t="s">
        <v>568</v>
      </c>
      <c r="O61" s="27">
        <v>1</v>
      </c>
      <c r="P61" s="28" t="s">
        <v>568</v>
      </c>
      <c r="Q61" s="29">
        <v>1</v>
      </c>
      <c r="S61" s="25" t="s">
        <v>250</v>
      </c>
    </row>
    <row r="63" spans="1:19" x14ac:dyDescent="0.3">
      <c r="B63" t="s">
        <v>625</v>
      </c>
    </row>
  </sheetData>
  <pageMargins left="0.7" right="0.7" top="0.75" bottom="0.75" header="0.3" footer="0.3"/>
  <pageSetup orientation="portrait"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633DD1-8A80-4DBA-ADC4-B9D782F5A729}">
  <sheetPr codeName="Sheet11">
    <tabColor theme="2"/>
  </sheetPr>
  <dimension ref="A1:S67"/>
  <sheetViews>
    <sheetView workbookViewId="0">
      <selection activeCell="B67" sqref="B67"/>
    </sheetView>
  </sheetViews>
  <sheetFormatPr defaultRowHeight="14.4" x14ac:dyDescent="0.3"/>
  <cols>
    <col min="1" max="1" width="3" bestFit="1" customWidth="1"/>
    <col min="2" max="2" width="38" bestFit="1" customWidth="1"/>
    <col min="3" max="3" width="11.6640625" style="11" customWidth="1"/>
    <col min="4" max="4" width="12.88671875" style="12" hidden="1" customWidth="1"/>
    <col min="5" max="5" width="10.109375" style="11" customWidth="1"/>
    <col min="6" max="6" width="12.109375" style="12" hidden="1" customWidth="1"/>
    <col min="7" max="7" width="12.88671875" style="11" customWidth="1"/>
    <col min="8" max="8" width="12.109375" style="12" hidden="1" customWidth="1"/>
    <col min="9" max="9" width="9.109375" style="11" customWidth="1"/>
    <col min="10" max="10" width="11.109375" style="12" hidden="1" customWidth="1"/>
    <col min="11" max="11" width="9.109375" style="11" customWidth="1"/>
    <col min="12" max="12" width="11.44140625" style="12" hidden="1" customWidth="1"/>
    <col min="13" max="13" width="10" style="11" customWidth="1"/>
    <col min="14" max="14" width="10.88671875" style="12" hidden="1" customWidth="1"/>
    <col min="15" max="15" width="8.33203125" style="11" customWidth="1"/>
    <col min="16" max="16" width="12.88671875" style="12" hidden="1" customWidth="1"/>
    <col min="17" max="17" width="10.5546875" customWidth="1"/>
    <col min="18" max="18" width="16.88671875" customWidth="1"/>
    <col min="19" max="19" width="17.109375" customWidth="1"/>
  </cols>
  <sheetData>
    <row r="1" spans="1:19" x14ac:dyDescent="0.3">
      <c r="C1" s="7"/>
      <c r="D1" s="7"/>
      <c r="E1" s="7"/>
      <c r="F1" s="7"/>
      <c r="G1" s="7"/>
      <c r="H1" s="7"/>
      <c r="I1" s="7"/>
      <c r="J1" s="7"/>
      <c r="K1" s="7"/>
      <c r="L1" s="7"/>
      <c r="M1" s="7"/>
      <c r="N1" s="7"/>
      <c r="O1" s="7"/>
      <c r="P1" s="7"/>
    </row>
    <row r="2" spans="1:19" ht="15.6" x14ac:dyDescent="0.3">
      <c r="B2" s="41" t="s">
        <v>710</v>
      </c>
      <c r="C2" s="7"/>
      <c r="D2" s="7"/>
      <c r="E2" s="7"/>
      <c r="F2" s="7"/>
      <c r="G2" s="7"/>
      <c r="H2" s="7"/>
      <c r="I2" s="7"/>
      <c r="J2" s="7"/>
      <c r="K2" s="7"/>
      <c r="L2" s="7"/>
      <c r="M2" s="7"/>
      <c r="N2" s="7"/>
      <c r="O2" s="7"/>
      <c r="P2" s="7"/>
    </row>
    <row r="3" spans="1:19" x14ac:dyDescent="0.3">
      <c r="C3" s="7"/>
      <c r="D3" s="7"/>
      <c r="E3" s="7"/>
      <c r="F3" s="7"/>
      <c r="G3" s="7"/>
      <c r="H3" s="7"/>
      <c r="I3" s="7"/>
      <c r="J3" s="7"/>
      <c r="K3" s="7"/>
      <c r="L3" s="7"/>
      <c r="M3" s="7"/>
      <c r="N3" s="7"/>
      <c r="O3" s="7"/>
      <c r="P3" s="7"/>
    </row>
    <row r="4" spans="1:19" s="1" customFormat="1" ht="78.75" customHeight="1" x14ac:dyDescent="0.3">
      <c r="A4" s="2" t="s">
        <v>0</v>
      </c>
      <c r="B4" s="9" t="s">
        <v>56</v>
      </c>
      <c r="C4" s="8" t="s">
        <v>698</v>
      </c>
      <c r="D4" s="8" t="s">
        <v>697</v>
      </c>
      <c r="E4" s="8" t="s">
        <v>588</v>
      </c>
      <c r="F4" s="8" t="s">
        <v>274</v>
      </c>
      <c r="G4" s="8" t="s">
        <v>587</v>
      </c>
      <c r="H4" s="8" t="s">
        <v>275</v>
      </c>
      <c r="I4" s="8" t="s">
        <v>586</v>
      </c>
      <c r="J4" s="8" t="s">
        <v>295</v>
      </c>
      <c r="K4" s="8" t="s">
        <v>582</v>
      </c>
      <c r="L4" s="8" t="s">
        <v>296</v>
      </c>
      <c r="M4" s="8" t="s">
        <v>585</v>
      </c>
      <c r="N4" s="8" t="s">
        <v>297</v>
      </c>
      <c r="O4" s="8" t="s">
        <v>584</v>
      </c>
      <c r="P4" s="8" t="s">
        <v>347</v>
      </c>
      <c r="Q4" s="8" t="s">
        <v>583</v>
      </c>
      <c r="R4" s="13" t="s">
        <v>63</v>
      </c>
      <c r="S4" s="1" t="s">
        <v>711</v>
      </c>
    </row>
    <row r="5" spans="1:19" x14ac:dyDescent="0.3">
      <c r="A5">
        <v>1</v>
      </c>
      <c r="B5" t="s">
        <v>179</v>
      </c>
      <c r="C5" s="16" t="s">
        <v>181</v>
      </c>
      <c r="D5" s="17" t="s">
        <v>568</v>
      </c>
      <c r="E5" s="16" t="s">
        <v>181</v>
      </c>
      <c r="F5" s="17" t="s">
        <v>568</v>
      </c>
      <c r="G5" s="16" t="s">
        <v>181</v>
      </c>
      <c r="H5" s="17" t="s">
        <v>568</v>
      </c>
      <c r="I5" s="16" t="s">
        <v>181</v>
      </c>
      <c r="J5" s="17" t="s">
        <v>80</v>
      </c>
      <c r="K5" s="16" t="s">
        <v>183</v>
      </c>
      <c r="L5" s="17" t="s">
        <v>568</v>
      </c>
      <c r="M5" s="16" t="s">
        <v>183</v>
      </c>
      <c r="N5" s="17" t="s">
        <v>568</v>
      </c>
      <c r="O5" s="16" t="s">
        <v>183</v>
      </c>
      <c r="P5" s="17" t="s">
        <v>568</v>
      </c>
      <c r="Q5" s="15" t="s">
        <v>183</v>
      </c>
      <c r="S5" t="s">
        <v>323</v>
      </c>
    </row>
    <row r="6" spans="1:19" x14ac:dyDescent="0.3">
      <c r="A6">
        <v>2</v>
      </c>
      <c r="B6" t="s">
        <v>186</v>
      </c>
      <c r="C6" s="16">
        <v>0</v>
      </c>
      <c r="D6" s="17" t="s">
        <v>568</v>
      </c>
      <c r="E6" s="16">
        <v>0</v>
      </c>
      <c r="F6" s="17" t="s">
        <v>178</v>
      </c>
      <c r="G6" s="16">
        <v>0</v>
      </c>
      <c r="H6" s="17" t="s">
        <v>568</v>
      </c>
      <c r="I6" s="16">
        <v>0</v>
      </c>
      <c r="J6" s="17" t="s">
        <v>568</v>
      </c>
      <c r="K6" s="16">
        <v>0</v>
      </c>
      <c r="L6" s="17" t="s">
        <v>568</v>
      </c>
      <c r="M6" s="16">
        <v>0</v>
      </c>
      <c r="N6" s="17" t="s">
        <v>568</v>
      </c>
      <c r="O6" s="16">
        <v>0</v>
      </c>
      <c r="P6" s="17" t="s">
        <v>568</v>
      </c>
      <c r="Q6" s="15">
        <v>0</v>
      </c>
      <c r="S6" t="s">
        <v>187</v>
      </c>
    </row>
    <row r="7" spans="1:19" x14ac:dyDescent="0.3">
      <c r="A7">
        <v>3</v>
      </c>
      <c r="B7" t="s">
        <v>188</v>
      </c>
      <c r="C7" s="16" t="b">
        <v>0</v>
      </c>
      <c r="D7" s="17" t="s">
        <v>568</v>
      </c>
      <c r="E7" s="16" t="b">
        <v>0</v>
      </c>
      <c r="F7" s="17" t="s">
        <v>178</v>
      </c>
      <c r="G7" s="16" t="b">
        <v>0</v>
      </c>
      <c r="H7" s="17" t="s">
        <v>568</v>
      </c>
      <c r="I7" s="16" t="b">
        <v>0</v>
      </c>
      <c r="J7" s="17" t="s">
        <v>568</v>
      </c>
      <c r="K7" s="16" t="b">
        <v>0</v>
      </c>
      <c r="L7" s="17" t="s">
        <v>568</v>
      </c>
      <c r="M7" s="16" t="b">
        <v>0</v>
      </c>
      <c r="N7" s="17" t="s">
        <v>568</v>
      </c>
      <c r="O7" s="16" t="b">
        <v>0</v>
      </c>
      <c r="P7" s="17" t="s">
        <v>568</v>
      </c>
      <c r="Q7" s="15" t="b">
        <v>0</v>
      </c>
      <c r="S7" t="s">
        <v>189</v>
      </c>
    </row>
    <row r="8" spans="1:19" x14ac:dyDescent="0.3">
      <c r="A8">
        <v>4</v>
      </c>
      <c r="B8" t="s">
        <v>190</v>
      </c>
      <c r="C8" s="16">
        <v>0.03</v>
      </c>
      <c r="D8" s="17" t="s">
        <v>568</v>
      </c>
      <c r="E8" s="16">
        <v>0.03</v>
      </c>
      <c r="F8" s="17" t="s">
        <v>178</v>
      </c>
      <c r="G8" s="16">
        <v>0.03</v>
      </c>
      <c r="H8" s="17" t="s">
        <v>568</v>
      </c>
      <c r="I8" s="16">
        <v>0.03</v>
      </c>
      <c r="J8" s="17" t="s">
        <v>568</v>
      </c>
      <c r="K8" s="16">
        <v>0.03</v>
      </c>
      <c r="L8" s="17" t="s">
        <v>568</v>
      </c>
      <c r="M8" s="16">
        <v>0.03</v>
      </c>
      <c r="N8" s="17" t="s">
        <v>568</v>
      </c>
      <c r="O8" s="16">
        <v>0.03</v>
      </c>
      <c r="P8" s="17" t="s">
        <v>568</v>
      </c>
      <c r="Q8" s="15">
        <v>0.03</v>
      </c>
      <c r="S8" t="s">
        <v>191</v>
      </c>
    </row>
    <row r="9" spans="1:19" x14ac:dyDescent="0.3">
      <c r="A9">
        <v>5</v>
      </c>
      <c r="B9" t="s">
        <v>192</v>
      </c>
      <c r="C9" s="16">
        <v>0.4</v>
      </c>
      <c r="D9" s="17" t="s">
        <v>568</v>
      </c>
      <c r="E9" s="16">
        <v>0.4</v>
      </c>
      <c r="F9" s="17" t="s">
        <v>178</v>
      </c>
      <c r="G9" s="16">
        <v>0.4</v>
      </c>
      <c r="H9" s="17" t="s">
        <v>568</v>
      </c>
      <c r="I9" s="16">
        <v>0.4</v>
      </c>
      <c r="J9" s="17" t="s">
        <v>568</v>
      </c>
      <c r="K9" s="16">
        <v>0.4</v>
      </c>
      <c r="L9" s="17" t="s">
        <v>568</v>
      </c>
      <c r="M9" s="16">
        <v>0.4</v>
      </c>
      <c r="N9" s="17" t="s">
        <v>568</v>
      </c>
      <c r="O9" s="16">
        <v>0.4</v>
      </c>
      <c r="P9" s="17" t="s">
        <v>568</v>
      </c>
      <c r="Q9" s="15">
        <v>0.4</v>
      </c>
      <c r="S9" t="s">
        <v>193</v>
      </c>
    </row>
    <row r="10" spans="1:19" x14ac:dyDescent="0.3">
      <c r="A10">
        <v>6</v>
      </c>
      <c r="B10" t="s">
        <v>328</v>
      </c>
      <c r="C10" s="16" t="b">
        <v>1</v>
      </c>
      <c r="D10" s="17" t="s">
        <v>568</v>
      </c>
      <c r="E10" s="16" t="b">
        <v>1</v>
      </c>
      <c r="F10" s="17" t="s">
        <v>80</v>
      </c>
      <c r="G10" s="16" t="b">
        <v>1</v>
      </c>
      <c r="H10" s="17" t="s">
        <v>568</v>
      </c>
      <c r="I10" s="16" t="b">
        <v>1</v>
      </c>
      <c r="J10" s="17" t="s">
        <v>568</v>
      </c>
      <c r="K10" s="16" t="b">
        <v>1</v>
      </c>
      <c r="L10" s="17" t="s">
        <v>568</v>
      </c>
      <c r="M10" s="16" t="b">
        <v>1</v>
      </c>
      <c r="N10" s="17" t="s">
        <v>568</v>
      </c>
      <c r="O10" s="16" t="b">
        <v>1</v>
      </c>
      <c r="P10" s="17" t="s">
        <v>568</v>
      </c>
      <c r="Q10" s="15" t="b">
        <v>1</v>
      </c>
      <c r="R10" t="s">
        <v>570</v>
      </c>
      <c r="S10" t="s">
        <v>329</v>
      </c>
    </row>
    <row r="11" spans="1:19" x14ac:dyDescent="0.3">
      <c r="A11">
        <v>7</v>
      </c>
      <c r="B11" t="s">
        <v>331</v>
      </c>
      <c r="C11" s="16" t="s">
        <v>332</v>
      </c>
      <c r="D11" s="17" t="s">
        <v>568</v>
      </c>
      <c r="E11" s="16" t="s">
        <v>332</v>
      </c>
      <c r="F11" s="17" t="s">
        <v>80</v>
      </c>
      <c r="G11" s="16" t="s">
        <v>332</v>
      </c>
      <c r="H11" s="17" t="s">
        <v>568</v>
      </c>
      <c r="I11" s="16" t="s">
        <v>332</v>
      </c>
      <c r="J11" s="17" t="s">
        <v>568</v>
      </c>
      <c r="K11" s="16" t="s">
        <v>332</v>
      </c>
      <c r="L11" s="17" t="s">
        <v>568</v>
      </c>
      <c r="M11" s="16" t="s">
        <v>332</v>
      </c>
      <c r="N11" s="17" t="s">
        <v>568</v>
      </c>
      <c r="O11" s="16" t="s">
        <v>332</v>
      </c>
      <c r="P11" s="17" t="s">
        <v>568</v>
      </c>
      <c r="Q11" s="15" t="s">
        <v>332</v>
      </c>
      <c r="R11" t="s">
        <v>571</v>
      </c>
      <c r="S11" t="s">
        <v>333</v>
      </c>
    </row>
    <row r="12" spans="1:19" x14ac:dyDescent="0.3">
      <c r="A12">
        <v>8</v>
      </c>
      <c r="B12" t="s">
        <v>334</v>
      </c>
      <c r="C12" s="16" t="b">
        <v>0</v>
      </c>
      <c r="D12" s="17" t="s">
        <v>568</v>
      </c>
      <c r="E12" s="16" t="b">
        <v>0</v>
      </c>
      <c r="F12" s="17" t="s">
        <v>80</v>
      </c>
      <c r="G12" s="16" t="b">
        <v>0</v>
      </c>
      <c r="H12" s="17" t="s">
        <v>568</v>
      </c>
      <c r="I12" s="16" t="b">
        <v>0</v>
      </c>
      <c r="J12" s="17" t="s">
        <v>568</v>
      </c>
      <c r="K12" s="16" t="b">
        <v>0</v>
      </c>
      <c r="L12" s="17" t="s">
        <v>568</v>
      </c>
      <c r="M12" s="16" t="b">
        <v>0</v>
      </c>
      <c r="N12" s="17" t="s">
        <v>568</v>
      </c>
      <c r="O12" s="16" t="b">
        <v>0</v>
      </c>
      <c r="P12" s="17" t="s">
        <v>568</v>
      </c>
      <c r="Q12" s="15" t="b">
        <v>0</v>
      </c>
      <c r="R12" t="s">
        <v>571</v>
      </c>
      <c r="S12" t="s">
        <v>335</v>
      </c>
    </row>
    <row r="13" spans="1:19" x14ac:dyDescent="0.3">
      <c r="A13">
        <v>9</v>
      </c>
      <c r="B13" t="s">
        <v>194</v>
      </c>
      <c r="C13" s="16">
        <v>0.4</v>
      </c>
      <c r="D13" s="17" t="s">
        <v>568</v>
      </c>
      <c r="E13" s="16">
        <v>0.4</v>
      </c>
      <c r="F13" s="17" t="s">
        <v>178</v>
      </c>
      <c r="G13" s="16">
        <v>0.4</v>
      </c>
      <c r="H13" s="17" t="s">
        <v>568</v>
      </c>
      <c r="I13" s="16">
        <v>0.4</v>
      </c>
      <c r="J13" s="17" t="s">
        <v>568</v>
      </c>
      <c r="K13" s="16">
        <v>0.4</v>
      </c>
      <c r="L13" s="17" t="s">
        <v>568</v>
      </c>
      <c r="M13" s="16">
        <v>0.4</v>
      </c>
      <c r="N13" s="17" t="s">
        <v>568</v>
      </c>
      <c r="O13" s="16">
        <v>0.4</v>
      </c>
      <c r="P13" s="17" t="s">
        <v>568</v>
      </c>
      <c r="Q13" s="15">
        <v>0.4</v>
      </c>
      <c r="S13" t="s">
        <v>195</v>
      </c>
    </row>
    <row r="14" spans="1:19" x14ac:dyDescent="0.3">
      <c r="A14">
        <v>10</v>
      </c>
      <c r="B14" t="s">
        <v>196</v>
      </c>
      <c r="C14" s="16">
        <v>1</v>
      </c>
      <c r="D14" s="17" t="s">
        <v>568</v>
      </c>
      <c r="E14" s="16">
        <v>1</v>
      </c>
      <c r="F14" s="17" t="s">
        <v>178</v>
      </c>
      <c r="G14" s="16">
        <v>1</v>
      </c>
      <c r="H14" s="17" t="s">
        <v>568</v>
      </c>
      <c r="I14" s="16">
        <v>1</v>
      </c>
      <c r="J14" s="17" t="s">
        <v>568</v>
      </c>
      <c r="K14" s="16">
        <v>1</v>
      </c>
      <c r="L14" s="17" t="s">
        <v>568</v>
      </c>
      <c r="M14" s="16">
        <v>1</v>
      </c>
      <c r="N14" s="17" t="s">
        <v>568</v>
      </c>
      <c r="O14" s="16">
        <v>1</v>
      </c>
      <c r="P14" s="17" t="s">
        <v>568</v>
      </c>
      <c r="Q14" s="15">
        <v>1</v>
      </c>
      <c r="S14" t="s">
        <v>197</v>
      </c>
    </row>
    <row r="15" spans="1:19" x14ac:dyDescent="0.3">
      <c r="A15">
        <v>11</v>
      </c>
      <c r="B15" t="s">
        <v>198</v>
      </c>
      <c r="C15" s="16" t="b">
        <v>0</v>
      </c>
      <c r="D15" s="17" t="s">
        <v>568</v>
      </c>
      <c r="E15" s="16" t="b">
        <v>0</v>
      </c>
      <c r="F15" s="17" t="s">
        <v>178</v>
      </c>
      <c r="G15" s="16" t="b">
        <v>0</v>
      </c>
      <c r="H15" s="17" t="s">
        <v>568</v>
      </c>
      <c r="I15" s="16" t="b">
        <v>0</v>
      </c>
      <c r="J15" s="17" t="s">
        <v>568</v>
      </c>
      <c r="K15" s="16" t="b">
        <v>0</v>
      </c>
      <c r="L15" s="17" t="s">
        <v>568</v>
      </c>
      <c r="M15" s="16" t="b">
        <v>0</v>
      </c>
      <c r="N15" s="17" t="s">
        <v>568</v>
      </c>
      <c r="O15" s="16" t="b">
        <v>0</v>
      </c>
      <c r="P15" s="17" t="s">
        <v>568</v>
      </c>
      <c r="Q15" s="15" t="b">
        <v>0</v>
      </c>
      <c r="S15" t="s">
        <v>199</v>
      </c>
    </row>
    <row r="16" spans="1:19" x14ac:dyDescent="0.3">
      <c r="A16">
        <v>12</v>
      </c>
      <c r="B16" t="s">
        <v>200</v>
      </c>
      <c r="C16" s="16">
        <v>0.1</v>
      </c>
      <c r="D16" s="17" t="s">
        <v>568</v>
      </c>
      <c r="E16" s="16">
        <v>0.1</v>
      </c>
      <c r="F16" s="17" t="s">
        <v>178</v>
      </c>
      <c r="G16" s="16">
        <v>0.1</v>
      </c>
      <c r="H16" s="17" t="s">
        <v>568</v>
      </c>
      <c r="I16" s="16">
        <v>0.1</v>
      </c>
      <c r="J16" s="17" t="s">
        <v>568</v>
      </c>
      <c r="K16" s="16">
        <v>0.1</v>
      </c>
      <c r="L16" s="17" t="s">
        <v>568</v>
      </c>
      <c r="M16" s="16">
        <v>0.1</v>
      </c>
      <c r="N16" s="17" t="s">
        <v>568</v>
      </c>
      <c r="O16" s="16">
        <v>0.1</v>
      </c>
      <c r="P16" s="17" t="s">
        <v>568</v>
      </c>
      <c r="Q16" s="15">
        <v>0.1</v>
      </c>
      <c r="S16" t="s">
        <v>201</v>
      </c>
    </row>
    <row r="17" spans="1:19" x14ac:dyDescent="0.3">
      <c r="A17">
        <v>13</v>
      </c>
      <c r="B17" t="s">
        <v>202</v>
      </c>
      <c r="C17" s="16">
        <v>9.9999999999999995E-7</v>
      </c>
      <c r="D17" s="17" t="s">
        <v>568</v>
      </c>
      <c r="E17" s="16">
        <v>9.9999999999999995E-7</v>
      </c>
      <c r="F17" s="17" t="s">
        <v>178</v>
      </c>
      <c r="G17" s="16">
        <v>9.9999999999999995E-7</v>
      </c>
      <c r="H17" s="17" t="s">
        <v>568</v>
      </c>
      <c r="I17" s="16">
        <v>9.9999999999999995E-7</v>
      </c>
      <c r="J17" s="17" t="s">
        <v>568</v>
      </c>
      <c r="K17" s="16">
        <v>9.9999999999999995E-7</v>
      </c>
      <c r="L17" s="17" t="s">
        <v>568</v>
      </c>
      <c r="M17" s="16">
        <v>9.9999999999999995E-7</v>
      </c>
      <c r="N17" s="17" t="s">
        <v>568</v>
      </c>
      <c r="O17" s="16">
        <v>9.9999999999999995E-7</v>
      </c>
      <c r="P17" s="17" t="s">
        <v>568</v>
      </c>
      <c r="Q17" s="15">
        <v>9.9999999999999995E-7</v>
      </c>
      <c r="S17" t="s">
        <v>203</v>
      </c>
    </row>
    <row r="18" spans="1:19" x14ac:dyDescent="0.3">
      <c r="A18">
        <v>14</v>
      </c>
      <c r="B18" t="s">
        <v>204</v>
      </c>
      <c r="C18" s="16">
        <v>20</v>
      </c>
      <c r="D18" s="17" t="s">
        <v>568</v>
      </c>
      <c r="E18" s="16">
        <v>20</v>
      </c>
      <c r="F18" s="17" t="s">
        <v>178</v>
      </c>
      <c r="G18" s="16">
        <v>20</v>
      </c>
      <c r="H18" s="17" t="s">
        <v>568</v>
      </c>
      <c r="I18" s="16">
        <v>20</v>
      </c>
      <c r="J18" s="17" t="s">
        <v>568</v>
      </c>
      <c r="K18" s="16">
        <v>20</v>
      </c>
      <c r="L18" s="17" t="s">
        <v>568</v>
      </c>
      <c r="M18" s="16">
        <v>20</v>
      </c>
      <c r="N18" s="17" t="s">
        <v>568</v>
      </c>
      <c r="O18" s="16">
        <v>20</v>
      </c>
      <c r="P18" s="17" t="s">
        <v>568</v>
      </c>
      <c r="Q18" s="15">
        <v>20</v>
      </c>
      <c r="S18" t="s">
        <v>205</v>
      </c>
    </row>
    <row r="19" spans="1:19" x14ac:dyDescent="0.3">
      <c r="A19">
        <v>15</v>
      </c>
      <c r="B19" t="s">
        <v>206</v>
      </c>
      <c r="C19" s="16">
        <v>90000</v>
      </c>
      <c r="D19" s="17" t="s">
        <v>568</v>
      </c>
      <c r="E19" s="16">
        <v>90000</v>
      </c>
      <c r="F19" s="17" t="s">
        <v>178</v>
      </c>
      <c r="G19" s="16">
        <v>90000</v>
      </c>
      <c r="H19" s="17" t="s">
        <v>568</v>
      </c>
      <c r="I19" s="16">
        <v>90000</v>
      </c>
      <c r="J19" s="17" t="s">
        <v>568</v>
      </c>
      <c r="K19" s="16">
        <v>90000</v>
      </c>
      <c r="L19" s="17" t="s">
        <v>568</v>
      </c>
      <c r="M19" s="16">
        <v>90000</v>
      </c>
      <c r="N19" s="17" t="s">
        <v>568</v>
      </c>
      <c r="O19" s="16">
        <v>90000</v>
      </c>
      <c r="P19" s="17" t="s">
        <v>568</v>
      </c>
      <c r="Q19" s="15">
        <v>90000</v>
      </c>
      <c r="S19" t="s">
        <v>207</v>
      </c>
    </row>
    <row r="20" spans="1:19" x14ac:dyDescent="0.3">
      <c r="A20">
        <v>16</v>
      </c>
      <c r="B20" t="s">
        <v>208</v>
      </c>
      <c r="C20" s="16">
        <v>1</v>
      </c>
      <c r="D20" s="17" t="s">
        <v>568</v>
      </c>
      <c r="E20" s="16">
        <v>1</v>
      </c>
      <c r="F20" s="17" t="s">
        <v>178</v>
      </c>
      <c r="G20" s="16">
        <v>1</v>
      </c>
      <c r="H20" s="17" t="s">
        <v>568</v>
      </c>
      <c r="I20" s="16">
        <v>1</v>
      </c>
      <c r="J20" s="17" t="s">
        <v>568</v>
      </c>
      <c r="K20" s="16">
        <v>1</v>
      </c>
      <c r="L20" s="17" t="s">
        <v>568</v>
      </c>
      <c r="M20" s="16">
        <v>1</v>
      </c>
      <c r="N20" s="17" t="s">
        <v>568</v>
      </c>
      <c r="O20" s="16">
        <v>1</v>
      </c>
      <c r="P20" s="17" t="s">
        <v>568</v>
      </c>
      <c r="Q20" s="15">
        <v>1</v>
      </c>
      <c r="S20" t="s">
        <v>209</v>
      </c>
    </row>
    <row r="21" spans="1:19" x14ac:dyDescent="0.3">
      <c r="A21">
        <v>17</v>
      </c>
      <c r="B21" t="s">
        <v>210</v>
      </c>
      <c r="C21" s="16">
        <v>0.2</v>
      </c>
      <c r="D21" s="17" t="s">
        <v>568</v>
      </c>
      <c r="E21" s="16">
        <v>0.2</v>
      </c>
      <c r="F21" s="17" t="s">
        <v>178</v>
      </c>
      <c r="G21" s="16">
        <v>0.2</v>
      </c>
      <c r="H21" s="17" t="s">
        <v>568</v>
      </c>
      <c r="I21" s="16">
        <v>0.2</v>
      </c>
      <c r="J21" s="17" t="s">
        <v>568</v>
      </c>
      <c r="K21" s="16">
        <v>0.2</v>
      </c>
      <c r="L21" s="17" t="s">
        <v>568</v>
      </c>
      <c r="M21" s="16">
        <v>0.2</v>
      </c>
      <c r="N21" s="17" t="s">
        <v>568</v>
      </c>
      <c r="O21" s="16">
        <v>0.2</v>
      </c>
      <c r="P21" s="17" t="s">
        <v>568</v>
      </c>
      <c r="Q21" s="15">
        <v>0.2</v>
      </c>
      <c r="S21" t="s">
        <v>211</v>
      </c>
    </row>
    <row r="22" spans="1:19" x14ac:dyDescent="0.3">
      <c r="A22">
        <v>18</v>
      </c>
      <c r="B22" t="s">
        <v>212</v>
      </c>
      <c r="C22" s="16">
        <v>0.25</v>
      </c>
      <c r="D22" s="17" t="s">
        <v>568</v>
      </c>
      <c r="E22" s="16">
        <v>0.25</v>
      </c>
      <c r="F22" s="17" t="s">
        <v>178</v>
      </c>
      <c r="G22" s="16">
        <v>0.25</v>
      </c>
      <c r="H22" s="17" t="s">
        <v>348</v>
      </c>
      <c r="I22" s="16">
        <v>1</v>
      </c>
      <c r="J22" s="17" t="s">
        <v>568</v>
      </c>
      <c r="K22" s="16">
        <v>1</v>
      </c>
      <c r="L22" s="17" t="s">
        <v>568</v>
      </c>
      <c r="M22" s="16">
        <v>1</v>
      </c>
      <c r="N22" s="17" t="s">
        <v>568</v>
      </c>
      <c r="O22" s="16">
        <v>1</v>
      </c>
      <c r="P22" s="17" t="s">
        <v>568</v>
      </c>
      <c r="Q22" s="15">
        <v>1</v>
      </c>
      <c r="S22" t="s">
        <v>213</v>
      </c>
    </row>
    <row r="23" spans="1:19" x14ac:dyDescent="0.3">
      <c r="A23">
        <v>19</v>
      </c>
      <c r="B23" t="s">
        <v>214</v>
      </c>
      <c r="C23" s="16">
        <v>0</v>
      </c>
      <c r="D23" s="17" t="s">
        <v>568</v>
      </c>
      <c r="E23" s="16">
        <v>0</v>
      </c>
      <c r="F23" s="17" t="s">
        <v>178</v>
      </c>
      <c r="G23" s="16">
        <v>0</v>
      </c>
      <c r="H23" s="17" t="s">
        <v>568</v>
      </c>
      <c r="I23" s="16">
        <v>0</v>
      </c>
      <c r="J23" s="17" t="s">
        <v>568</v>
      </c>
      <c r="K23" s="16">
        <v>0</v>
      </c>
      <c r="L23" s="17" t="s">
        <v>568</v>
      </c>
      <c r="M23" s="16">
        <v>0</v>
      </c>
      <c r="N23" s="17" t="s">
        <v>568</v>
      </c>
      <c r="O23" s="16">
        <v>0</v>
      </c>
      <c r="P23" s="17" t="s">
        <v>568</v>
      </c>
      <c r="Q23" s="15">
        <v>0</v>
      </c>
      <c r="S23" t="s">
        <v>215</v>
      </c>
    </row>
    <row r="24" spans="1:19" x14ac:dyDescent="0.3">
      <c r="A24">
        <v>20</v>
      </c>
      <c r="B24" t="s">
        <v>216</v>
      </c>
      <c r="C24" s="16">
        <v>1</v>
      </c>
      <c r="D24" s="17" t="s">
        <v>568</v>
      </c>
      <c r="E24" s="16">
        <v>1</v>
      </c>
      <c r="F24" s="17" t="s">
        <v>178</v>
      </c>
      <c r="G24" s="16">
        <v>1</v>
      </c>
      <c r="H24" s="17" t="s">
        <v>568</v>
      </c>
      <c r="I24" s="16">
        <v>1</v>
      </c>
      <c r="J24" s="17" t="s">
        <v>568</v>
      </c>
      <c r="K24" s="16">
        <v>1</v>
      </c>
      <c r="L24" s="17" t="s">
        <v>568</v>
      </c>
      <c r="M24" s="16">
        <v>1</v>
      </c>
      <c r="N24" s="17" t="s">
        <v>568</v>
      </c>
      <c r="O24" s="16">
        <v>1</v>
      </c>
      <c r="P24" s="17" t="s">
        <v>568</v>
      </c>
      <c r="Q24" s="15">
        <v>1</v>
      </c>
      <c r="S24" t="s">
        <v>217</v>
      </c>
    </row>
    <row r="25" spans="1:19" x14ac:dyDescent="0.3">
      <c r="A25">
        <v>21</v>
      </c>
      <c r="B25" t="s">
        <v>218</v>
      </c>
      <c r="C25" s="16">
        <v>0</v>
      </c>
      <c r="D25" s="17" t="s">
        <v>568</v>
      </c>
      <c r="E25" s="16">
        <v>0</v>
      </c>
      <c r="F25" s="17" t="s">
        <v>178</v>
      </c>
      <c r="G25" s="16">
        <v>0</v>
      </c>
      <c r="H25" s="17" t="s">
        <v>568</v>
      </c>
      <c r="I25" s="16">
        <v>0</v>
      </c>
      <c r="J25" s="17" t="s">
        <v>568</v>
      </c>
      <c r="K25" s="16">
        <v>0</v>
      </c>
      <c r="L25" s="17" t="s">
        <v>568</v>
      </c>
      <c r="M25" s="16">
        <v>0</v>
      </c>
      <c r="N25" s="17" t="s">
        <v>568</v>
      </c>
      <c r="O25" s="16">
        <v>0</v>
      </c>
      <c r="P25" s="17" t="s">
        <v>568</v>
      </c>
      <c r="Q25" s="15">
        <v>0</v>
      </c>
      <c r="S25" t="s">
        <v>219</v>
      </c>
    </row>
    <row r="26" spans="1:19" x14ac:dyDescent="0.3">
      <c r="A26">
        <v>22</v>
      </c>
      <c r="B26" t="s">
        <v>336</v>
      </c>
      <c r="C26" s="16" t="b">
        <v>1</v>
      </c>
      <c r="D26" s="17" t="s">
        <v>568</v>
      </c>
      <c r="E26" s="16" t="b">
        <v>1</v>
      </c>
      <c r="F26" s="17" t="s">
        <v>568</v>
      </c>
      <c r="G26" s="16" t="b">
        <v>1</v>
      </c>
      <c r="H26" s="17" t="s">
        <v>568</v>
      </c>
      <c r="I26" s="16" t="b">
        <v>1</v>
      </c>
      <c r="J26" s="17" t="s">
        <v>80</v>
      </c>
      <c r="K26" s="16" t="b">
        <v>0</v>
      </c>
      <c r="L26" s="17" t="s">
        <v>568</v>
      </c>
      <c r="M26" s="16" t="b">
        <v>0</v>
      </c>
      <c r="N26" s="17" t="s">
        <v>568</v>
      </c>
      <c r="O26" s="16" t="b">
        <v>0</v>
      </c>
      <c r="P26" s="17" t="s">
        <v>568</v>
      </c>
      <c r="Q26" s="15" t="b">
        <v>0</v>
      </c>
      <c r="S26" t="s">
        <v>337</v>
      </c>
    </row>
    <row r="27" spans="1:19" x14ac:dyDescent="0.3">
      <c r="A27">
        <v>23</v>
      </c>
      <c r="B27" t="s">
        <v>220</v>
      </c>
      <c r="C27" s="16"/>
      <c r="D27" s="17" t="s">
        <v>568</v>
      </c>
      <c r="E27" s="16"/>
      <c r="F27" s="17" t="s">
        <v>64</v>
      </c>
      <c r="G27" s="16"/>
      <c r="H27" s="17" t="s">
        <v>568</v>
      </c>
      <c r="I27" s="16"/>
      <c r="J27" s="17" t="s">
        <v>568</v>
      </c>
      <c r="K27" s="16"/>
      <c r="L27" s="17" t="s">
        <v>568</v>
      </c>
      <c r="M27" s="16"/>
      <c r="N27" s="17" t="s">
        <v>568</v>
      </c>
      <c r="O27" s="16"/>
      <c r="P27" s="17" t="s">
        <v>568</v>
      </c>
      <c r="Q27" s="15"/>
      <c r="R27" t="s">
        <v>589</v>
      </c>
    </row>
    <row r="28" spans="1:19" x14ac:dyDescent="0.3">
      <c r="A28">
        <v>24</v>
      </c>
      <c r="B28" t="s">
        <v>221</v>
      </c>
      <c r="C28" s="16"/>
      <c r="D28" s="17" t="s">
        <v>568</v>
      </c>
      <c r="E28" s="16"/>
      <c r="F28" s="17" t="s">
        <v>64</v>
      </c>
      <c r="G28" s="16"/>
      <c r="H28" s="17" t="s">
        <v>568</v>
      </c>
      <c r="I28" s="16"/>
      <c r="J28" s="17" t="s">
        <v>568</v>
      </c>
      <c r="K28" s="16"/>
      <c r="L28" s="17" t="s">
        <v>568</v>
      </c>
      <c r="M28" s="16"/>
      <c r="N28" s="17" t="s">
        <v>568</v>
      </c>
      <c r="O28" s="16"/>
      <c r="P28" s="17" t="s">
        <v>568</v>
      </c>
      <c r="Q28" s="15"/>
      <c r="R28" t="s">
        <v>589</v>
      </c>
    </row>
    <row r="29" spans="1:19" x14ac:dyDescent="0.3">
      <c r="A29">
        <v>25</v>
      </c>
      <c r="B29" t="s">
        <v>222</v>
      </c>
      <c r="C29" s="16"/>
      <c r="D29" s="17" t="s">
        <v>568</v>
      </c>
      <c r="E29" s="16"/>
      <c r="F29" s="17" t="s">
        <v>64</v>
      </c>
      <c r="G29" s="16"/>
      <c r="H29" s="17" t="s">
        <v>568</v>
      </c>
      <c r="I29" s="16"/>
      <c r="J29" s="17" t="s">
        <v>568</v>
      </c>
      <c r="K29" s="16"/>
      <c r="L29" s="17" t="s">
        <v>568</v>
      </c>
      <c r="M29" s="16"/>
      <c r="N29" s="17" t="s">
        <v>568</v>
      </c>
      <c r="O29" s="16"/>
      <c r="P29" s="17" t="s">
        <v>568</v>
      </c>
      <c r="Q29" s="15"/>
      <c r="R29" t="s">
        <v>589</v>
      </c>
    </row>
    <row r="30" spans="1:19" x14ac:dyDescent="0.3">
      <c r="A30">
        <v>26</v>
      </c>
      <c r="B30" t="s">
        <v>223</v>
      </c>
      <c r="C30" s="16"/>
      <c r="D30" s="17" t="s">
        <v>568</v>
      </c>
      <c r="E30" s="16"/>
      <c r="F30" s="17" t="s">
        <v>64</v>
      </c>
      <c r="G30" s="16"/>
      <c r="H30" s="17" t="s">
        <v>568</v>
      </c>
      <c r="I30" s="16"/>
      <c r="J30" s="17" t="s">
        <v>568</v>
      </c>
      <c r="K30" s="16"/>
      <c r="L30" s="17" t="s">
        <v>568</v>
      </c>
      <c r="M30" s="16"/>
      <c r="N30" s="17" t="s">
        <v>568</v>
      </c>
      <c r="O30" s="16"/>
      <c r="P30" s="17" t="s">
        <v>568</v>
      </c>
      <c r="Q30" s="15"/>
      <c r="R30" t="s">
        <v>589</v>
      </c>
    </row>
    <row r="31" spans="1:19" x14ac:dyDescent="0.3">
      <c r="A31">
        <v>27</v>
      </c>
      <c r="B31" t="s">
        <v>224</v>
      </c>
      <c r="C31" s="16"/>
      <c r="D31" s="17" t="s">
        <v>568</v>
      </c>
      <c r="E31" s="16"/>
      <c r="F31" s="17" t="s">
        <v>64</v>
      </c>
      <c r="G31" s="16"/>
      <c r="H31" s="17" t="s">
        <v>568</v>
      </c>
      <c r="I31" s="16"/>
      <c r="J31" s="17" t="s">
        <v>568</v>
      </c>
      <c r="K31" s="16"/>
      <c r="L31" s="17" t="s">
        <v>568</v>
      </c>
      <c r="M31" s="16"/>
      <c r="N31" s="17" t="s">
        <v>568</v>
      </c>
      <c r="O31" s="16"/>
      <c r="P31" s="17" t="s">
        <v>568</v>
      </c>
      <c r="Q31" s="15"/>
      <c r="R31" t="s">
        <v>589</v>
      </c>
    </row>
    <row r="32" spans="1:19" x14ac:dyDescent="0.3">
      <c r="A32">
        <v>28</v>
      </c>
      <c r="B32" t="s">
        <v>278</v>
      </c>
      <c r="C32" s="16">
        <v>2</v>
      </c>
      <c r="D32" s="17" t="s">
        <v>568</v>
      </c>
      <c r="E32" s="16">
        <v>2</v>
      </c>
      <c r="F32" s="17" t="s">
        <v>178</v>
      </c>
      <c r="G32" s="16">
        <v>2</v>
      </c>
      <c r="H32" s="17" t="s">
        <v>568</v>
      </c>
      <c r="I32" s="16">
        <v>2</v>
      </c>
      <c r="J32" s="17" t="s">
        <v>568</v>
      </c>
      <c r="K32" s="16">
        <v>2</v>
      </c>
      <c r="L32" s="17" t="s">
        <v>568</v>
      </c>
      <c r="M32" s="16">
        <v>2</v>
      </c>
      <c r="N32" s="17" t="s">
        <v>568</v>
      </c>
      <c r="O32" s="16">
        <v>2</v>
      </c>
      <c r="P32" s="17" t="s">
        <v>568</v>
      </c>
      <c r="Q32" s="15">
        <v>2</v>
      </c>
      <c r="S32" t="s">
        <v>279</v>
      </c>
    </row>
    <row r="33" spans="1:19" x14ac:dyDescent="0.3">
      <c r="A33">
        <v>29</v>
      </c>
      <c r="B33" t="s">
        <v>280</v>
      </c>
      <c r="C33" s="16">
        <v>20</v>
      </c>
      <c r="D33" s="17" t="s">
        <v>568</v>
      </c>
      <c r="E33" s="16">
        <v>20</v>
      </c>
      <c r="F33" s="17" t="s">
        <v>178</v>
      </c>
      <c r="G33" s="16">
        <v>20</v>
      </c>
      <c r="H33" s="17" t="s">
        <v>568</v>
      </c>
      <c r="I33" s="16">
        <v>20</v>
      </c>
      <c r="J33" s="17" t="s">
        <v>568</v>
      </c>
      <c r="K33" s="16">
        <v>20</v>
      </c>
      <c r="L33" s="17" t="s">
        <v>568</v>
      </c>
      <c r="M33" s="16">
        <v>20</v>
      </c>
      <c r="N33" s="17" t="s">
        <v>568</v>
      </c>
      <c r="O33" s="16">
        <v>20</v>
      </c>
      <c r="P33" s="17" t="s">
        <v>568</v>
      </c>
      <c r="Q33" s="15">
        <v>20</v>
      </c>
      <c r="S33" t="s">
        <v>281</v>
      </c>
    </row>
    <row r="34" spans="1:19" x14ac:dyDescent="0.3">
      <c r="A34">
        <v>30</v>
      </c>
      <c r="B34" t="s">
        <v>338</v>
      </c>
      <c r="C34" s="32" t="b">
        <v>1</v>
      </c>
      <c r="D34" s="17" t="s">
        <v>568</v>
      </c>
      <c r="E34" s="32" t="b">
        <v>1</v>
      </c>
      <c r="F34" s="17" t="s">
        <v>568</v>
      </c>
      <c r="G34" s="32" t="b">
        <v>1</v>
      </c>
      <c r="H34" s="17" t="s">
        <v>568</v>
      </c>
      <c r="I34" s="32" t="b">
        <v>1</v>
      </c>
      <c r="J34" s="17" t="s">
        <v>80</v>
      </c>
      <c r="K34" s="32" t="b">
        <v>0</v>
      </c>
      <c r="L34" s="17" t="s">
        <v>568</v>
      </c>
      <c r="M34" s="32" t="b">
        <v>0</v>
      </c>
      <c r="N34" s="17" t="s">
        <v>568</v>
      </c>
      <c r="O34" s="32" t="b">
        <v>0</v>
      </c>
      <c r="P34" s="17" t="s">
        <v>568</v>
      </c>
      <c r="Q34" s="34" t="b">
        <v>0</v>
      </c>
      <c r="R34" t="s">
        <v>613</v>
      </c>
      <c r="S34" t="s">
        <v>339</v>
      </c>
    </row>
    <row r="35" spans="1:19" x14ac:dyDescent="0.3">
      <c r="A35">
        <v>31</v>
      </c>
      <c r="B35" t="s">
        <v>286</v>
      </c>
      <c r="C35" s="16" t="b">
        <v>0</v>
      </c>
      <c r="D35" s="17" t="s">
        <v>568</v>
      </c>
      <c r="E35" s="16" t="b">
        <v>0</v>
      </c>
      <c r="F35" s="17" t="s">
        <v>178</v>
      </c>
      <c r="G35" s="16" t="b">
        <v>0</v>
      </c>
      <c r="H35" s="17" t="s">
        <v>568</v>
      </c>
      <c r="I35" s="16" t="b">
        <v>0</v>
      </c>
      <c r="J35" s="17" t="s">
        <v>568</v>
      </c>
      <c r="K35" s="16" t="b">
        <v>0</v>
      </c>
      <c r="L35" s="17" t="s">
        <v>568</v>
      </c>
      <c r="M35" s="16" t="b">
        <v>0</v>
      </c>
      <c r="N35" s="17" t="s">
        <v>568</v>
      </c>
      <c r="O35" s="16" t="b">
        <v>0</v>
      </c>
      <c r="P35" s="17" t="s">
        <v>568</v>
      </c>
      <c r="Q35" s="15" t="b">
        <v>0</v>
      </c>
      <c r="S35" t="s">
        <v>287</v>
      </c>
    </row>
    <row r="36" spans="1:19" x14ac:dyDescent="0.3">
      <c r="A36">
        <v>32</v>
      </c>
      <c r="B36" t="s">
        <v>288</v>
      </c>
      <c r="C36" s="16" t="b">
        <v>1</v>
      </c>
      <c r="D36" s="17" t="s">
        <v>568</v>
      </c>
      <c r="E36" s="16" t="b">
        <v>1</v>
      </c>
      <c r="F36" s="17" t="s">
        <v>568</v>
      </c>
      <c r="G36" s="16" t="b">
        <v>1</v>
      </c>
      <c r="H36" s="17" t="s">
        <v>568</v>
      </c>
      <c r="I36" s="16" t="b">
        <v>1</v>
      </c>
      <c r="J36" s="17" t="s">
        <v>568</v>
      </c>
      <c r="K36" s="16" t="b">
        <v>1</v>
      </c>
      <c r="L36" s="17" t="s">
        <v>568</v>
      </c>
      <c r="M36" s="16" t="b">
        <v>1</v>
      </c>
      <c r="N36" s="17" t="s">
        <v>568</v>
      </c>
      <c r="O36" s="16" t="b">
        <v>1</v>
      </c>
      <c r="P36" s="17" t="s">
        <v>568</v>
      </c>
      <c r="Q36" s="15" t="b">
        <v>1</v>
      </c>
      <c r="S36" t="s">
        <v>289</v>
      </c>
    </row>
    <row r="37" spans="1:19" x14ac:dyDescent="0.3">
      <c r="A37">
        <v>33</v>
      </c>
      <c r="B37" t="s">
        <v>225</v>
      </c>
      <c r="C37" s="16">
        <v>10</v>
      </c>
      <c r="D37" s="17" t="s">
        <v>568</v>
      </c>
      <c r="E37" s="16">
        <v>10</v>
      </c>
      <c r="F37" s="17" t="s">
        <v>178</v>
      </c>
      <c r="G37" s="16">
        <v>10</v>
      </c>
      <c r="H37" s="17" t="s">
        <v>568</v>
      </c>
      <c r="I37" s="16">
        <v>10</v>
      </c>
      <c r="J37" s="17" t="s">
        <v>568</v>
      </c>
      <c r="K37" s="16">
        <v>10</v>
      </c>
      <c r="L37" s="17" t="s">
        <v>568</v>
      </c>
      <c r="M37" s="16">
        <v>10</v>
      </c>
      <c r="N37" s="17" t="s">
        <v>568</v>
      </c>
      <c r="O37" s="16">
        <v>10</v>
      </c>
      <c r="P37" s="17" t="s">
        <v>568</v>
      </c>
      <c r="Q37" s="15">
        <v>10</v>
      </c>
      <c r="S37" t="s">
        <v>226</v>
      </c>
    </row>
    <row r="38" spans="1:19" x14ac:dyDescent="0.3">
      <c r="A38">
        <v>34</v>
      </c>
      <c r="B38" t="s">
        <v>227</v>
      </c>
      <c r="C38" s="16"/>
      <c r="D38" s="17" t="s">
        <v>715</v>
      </c>
      <c r="E38" s="16"/>
      <c r="F38" s="17" t="s">
        <v>568</v>
      </c>
      <c r="G38" s="16"/>
      <c r="H38" s="17" t="s">
        <v>568</v>
      </c>
      <c r="I38" s="16"/>
      <c r="J38" s="17" t="s">
        <v>568</v>
      </c>
      <c r="K38" s="16"/>
      <c r="L38" s="17" t="s">
        <v>568</v>
      </c>
      <c r="M38" s="16"/>
      <c r="N38" s="17" t="s">
        <v>568</v>
      </c>
      <c r="O38" s="16"/>
      <c r="P38" s="17" t="s">
        <v>568</v>
      </c>
      <c r="Q38" s="15"/>
      <c r="R38" t="s">
        <v>715</v>
      </c>
    </row>
    <row r="39" spans="1:19" x14ac:dyDescent="0.3">
      <c r="A39">
        <v>35</v>
      </c>
      <c r="B39" t="s">
        <v>69</v>
      </c>
      <c r="C39" s="16">
        <v>10</v>
      </c>
      <c r="D39" s="17" t="s">
        <v>568</v>
      </c>
      <c r="E39" s="16">
        <v>10</v>
      </c>
      <c r="F39" s="17" t="s">
        <v>568</v>
      </c>
      <c r="G39" s="16">
        <v>10</v>
      </c>
      <c r="H39" s="17" t="s">
        <v>568</v>
      </c>
      <c r="I39" s="16">
        <v>10</v>
      </c>
      <c r="J39" s="17" t="s">
        <v>568</v>
      </c>
      <c r="K39" s="16">
        <v>10</v>
      </c>
      <c r="L39" s="17" t="s">
        <v>568</v>
      </c>
      <c r="M39" s="16">
        <v>10</v>
      </c>
      <c r="N39" s="17" t="s">
        <v>71</v>
      </c>
      <c r="O39" s="16">
        <v>5</v>
      </c>
      <c r="P39" s="17" t="s">
        <v>568</v>
      </c>
      <c r="Q39" s="15">
        <v>5</v>
      </c>
      <c r="S39" t="s">
        <v>70</v>
      </c>
    </row>
    <row r="40" spans="1:19" x14ac:dyDescent="0.3">
      <c r="A40">
        <v>36</v>
      </c>
      <c r="B40" t="s">
        <v>72</v>
      </c>
      <c r="C40" s="16">
        <v>1</v>
      </c>
      <c r="D40" s="17" t="s">
        <v>568</v>
      </c>
      <c r="E40" s="16">
        <v>1</v>
      </c>
      <c r="F40" s="17" t="s">
        <v>568</v>
      </c>
      <c r="G40" s="16">
        <v>1</v>
      </c>
      <c r="H40" s="17" t="s">
        <v>568</v>
      </c>
      <c r="I40" s="16">
        <v>1</v>
      </c>
      <c r="J40" s="17" t="s">
        <v>568</v>
      </c>
      <c r="K40" s="16">
        <v>1</v>
      </c>
      <c r="L40" s="17" t="s">
        <v>568</v>
      </c>
      <c r="M40" s="16">
        <v>1</v>
      </c>
      <c r="N40" s="17" t="s">
        <v>568</v>
      </c>
      <c r="O40" s="16">
        <v>1</v>
      </c>
      <c r="P40" s="17" t="s">
        <v>568</v>
      </c>
      <c r="Q40" s="15">
        <v>1</v>
      </c>
    </row>
    <row r="41" spans="1:19" x14ac:dyDescent="0.3">
      <c r="A41">
        <v>37</v>
      </c>
      <c r="B41" t="s">
        <v>228</v>
      </c>
      <c r="C41" s="16">
        <v>1000</v>
      </c>
      <c r="D41" s="17" t="s">
        <v>568</v>
      </c>
      <c r="E41" s="16">
        <v>1000</v>
      </c>
      <c r="F41" s="17" t="s">
        <v>178</v>
      </c>
      <c r="G41" s="16">
        <v>1000</v>
      </c>
      <c r="H41" s="17" t="s">
        <v>568</v>
      </c>
      <c r="I41" s="16">
        <v>1000</v>
      </c>
      <c r="J41" s="17" t="s">
        <v>568</v>
      </c>
      <c r="K41" s="16">
        <v>1000</v>
      </c>
      <c r="L41" s="17" t="s">
        <v>568</v>
      </c>
      <c r="M41" s="16">
        <v>1000</v>
      </c>
      <c r="N41" s="17" t="s">
        <v>568</v>
      </c>
      <c r="O41" s="16">
        <v>1000</v>
      </c>
      <c r="P41" s="17" t="s">
        <v>568</v>
      </c>
      <c r="Q41" s="15">
        <v>1000</v>
      </c>
      <c r="S41" t="s">
        <v>229</v>
      </c>
    </row>
    <row r="42" spans="1:19" x14ac:dyDescent="0.3">
      <c r="A42">
        <v>38</v>
      </c>
      <c r="B42" t="s">
        <v>350</v>
      </c>
      <c r="C42" s="16">
        <v>1.5</v>
      </c>
      <c r="D42" s="17" t="s">
        <v>568</v>
      </c>
      <c r="E42" s="16">
        <v>1.5</v>
      </c>
      <c r="F42" s="17" t="s">
        <v>568</v>
      </c>
      <c r="G42" s="16">
        <v>1.5</v>
      </c>
      <c r="H42" s="17" t="s">
        <v>568</v>
      </c>
      <c r="I42" s="16">
        <v>1.5</v>
      </c>
      <c r="J42" s="17" t="s">
        <v>568</v>
      </c>
      <c r="K42" s="16">
        <v>1.5</v>
      </c>
      <c r="L42" s="17" t="s">
        <v>568</v>
      </c>
      <c r="M42" s="16">
        <v>1.5</v>
      </c>
      <c r="N42" s="17" t="s">
        <v>568</v>
      </c>
      <c r="O42" s="16">
        <v>1.5</v>
      </c>
      <c r="P42" s="17" t="s">
        <v>568</v>
      </c>
      <c r="Q42" s="15">
        <v>1.5</v>
      </c>
      <c r="S42" t="s">
        <v>351</v>
      </c>
    </row>
    <row r="43" spans="1:19" x14ac:dyDescent="0.3">
      <c r="A43">
        <v>39</v>
      </c>
      <c r="B43" t="s">
        <v>75</v>
      </c>
      <c r="C43" s="16">
        <v>0.05</v>
      </c>
      <c r="D43" s="17" t="s">
        <v>568</v>
      </c>
      <c r="E43" s="16">
        <v>0.05</v>
      </c>
      <c r="F43" s="17" t="s">
        <v>568</v>
      </c>
      <c r="G43" s="16">
        <v>0.05</v>
      </c>
      <c r="H43" s="17" t="s">
        <v>568</v>
      </c>
      <c r="I43" s="16">
        <v>0.05</v>
      </c>
      <c r="J43" s="17" t="s">
        <v>568</v>
      </c>
      <c r="K43" s="16">
        <v>0.05</v>
      </c>
      <c r="L43" s="17" t="s">
        <v>568</v>
      </c>
      <c r="M43" s="16">
        <v>0.05</v>
      </c>
      <c r="N43" s="17" t="s">
        <v>568</v>
      </c>
      <c r="O43" s="16">
        <v>0.05</v>
      </c>
      <c r="P43" s="17" t="s">
        <v>568</v>
      </c>
      <c r="Q43" s="15">
        <v>0.05</v>
      </c>
      <c r="S43" t="s">
        <v>76</v>
      </c>
    </row>
    <row r="44" spans="1:19" x14ac:dyDescent="0.3">
      <c r="A44">
        <v>40</v>
      </c>
      <c r="B44" t="s">
        <v>77</v>
      </c>
      <c r="C44" s="16">
        <v>0.254</v>
      </c>
      <c r="D44" s="17" t="s">
        <v>568</v>
      </c>
      <c r="E44" s="16">
        <v>0.254</v>
      </c>
      <c r="F44" s="17" t="s">
        <v>568</v>
      </c>
      <c r="G44" s="16">
        <v>0.254</v>
      </c>
      <c r="H44" s="17" t="s">
        <v>568</v>
      </c>
      <c r="I44" s="16">
        <v>0.254</v>
      </c>
      <c r="J44" s="17" t="s">
        <v>568</v>
      </c>
      <c r="K44" s="16">
        <v>0.254</v>
      </c>
      <c r="L44" s="17" t="s">
        <v>568</v>
      </c>
      <c r="M44" s="16">
        <v>0.254</v>
      </c>
      <c r="N44" s="17" t="s">
        <v>568</v>
      </c>
      <c r="O44" s="16">
        <v>0.254</v>
      </c>
      <c r="P44" s="17" t="s">
        <v>568</v>
      </c>
      <c r="Q44" s="15">
        <v>0.254</v>
      </c>
    </row>
    <row r="45" spans="1:19" x14ac:dyDescent="0.3">
      <c r="A45">
        <v>41</v>
      </c>
      <c r="B45" t="s">
        <v>324</v>
      </c>
      <c r="C45" s="16">
        <v>1.524</v>
      </c>
      <c r="D45" s="17" t="s">
        <v>568</v>
      </c>
      <c r="E45" s="16">
        <v>1.524</v>
      </c>
      <c r="F45" s="17" t="s">
        <v>568</v>
      </c>
      <c r="G45" s="16">
        <v>1.524</v>
      </c>
      <c r="H45" s="17" t="s">
        <v>568</v>
      </c>
      <c r="I45" s="16">
        <v>1.524</v>
      </c>
      <c r="J45" s="17" t="s">
        <v>178</v>
      </c>
      <c r="K45" s="16">
        <v>1.524</v>
      </c>
      <c r="L45" s="17" t="s">
        <v>568</v>
      </c>
      <c r="M45" s="16">
        <v>1.524</v>
      </c>
      <c r="N45" s="17" t="s">
        <v>568</v>
      </c>
      <c r="O45" s="16">
        <v>1.524</v>
      </c>
      <c r="P45" s="17" t="s">
        <v>568</v>
      </c>
      <c r="Q45" s="15">
        <v>1.524</v>
      </c>
      <c r="S45" t="s">
        <v>340</v>
      </c>
    </row>
    <row r="46" spans="1:19" x14ac:dyDescent="0.3">
      <c r="A46">
        <v>42</v>
      </c>
      <c r="B46" t="s">
        <v>325</v>
      </c>
      <c r="C46" s="16">
        <v>0.75</v>
      </c>
      <c r="D46" s="17" t="s">
        <v>568</v>
      </c>
      <c r="E46" s="16">
        <v>0.75</v>
      </c>
      <c r="F46" s="17" t="s">
        <v>568</v>
      </c>
      <c r="G46" s="16">
        <v>0.75</v>
      </c>
      <c r="H46" s="17" t="s">
        <v>568</v>
      </c>
      <c r="I46" s="16">
        <v>0.75</v>
      </c>
      <c r="J46" s="17" t="s">
        <v>352</v>
      </c>
      <c r="K46" s="16">
        <v>1</v>
      </c>
      <c r="L46" s="17" t="s">
        <v>568</v>
      </c>
      <c r="M46" s="16">
        <v>1</v>
      </c>
      <c r="N46" s="17" t="s">
        <v>568</v>
      </c>
      <c r="O46" s="16">
        <v>1</v>
      </c>
      <c r="P46" s="17" t="s">
        <v>568</v>
      </c>
      <c r="Q46" s="15">
        <v>1</v>
      </c>
      <c r="S46" t="s">
        <v>341</v>
      </c>
    </row>
    <row r="47" spans="1:19" x14ac:dyDescent="0.3">
      <c r="A47">
        <v>43</v>
      </c>
      <c r="B47" t="s">
        <v>326</v>
      </c>
      <c r="C47" s="16"/>
      <c r="D47" s="17" t="s">
        <v>568</v>
      </c>
      <c r="E47" s="16"/>
      <c r="F47" s="17" t="s">
        <v>568</v>
      </c>
      <c r="G47" s="16"/>
      <c r="H47" s="17" t="s">
        <v>568</v>
      </c>
      <c r="I47" s="16"/>
      <c r="J47" s="17" t="s">
        <v>64</v>
      </c>
      <c r="K47" s="16"/>
      <c r="L47" s="17" t="s">
        <v>568</v>
      </c>
      <c r="M47" s="16"/>
      <c r="N47" s="17" t="s">
        <v>568</v>
      </c>
      <c r="O47" s="16"/>
      <c r="P47" s="17" t="s">
        <v>568</v>
      </c>
      <c r="Q47" s="15"/>
      <c r="R47" t="s">
        <v>589</v>
      </c>
    </row>
    <row r="48" spans="1:19" x14ac:dyDescent="0.3">
      <c r="A48">
        <v>44</v>
      </c>
      <c r="B48" t="s">
        <v>327</v>
      </c>
      <c r="C48" s="16">
        <v>1.524</v>
      </c>
      <c r="D48" s="17" t="s">
        <v>568</v>
      </c>
      <c r="E48" s="16">
        <v>1.524</v>
      </c>
      <c r="F48" s="17" t="s">
        <v>568</v>
      </c>
      <c r="G48" s="16">
        <v>1.524</v>
      </c>
      <c r="H48" s="17" t="s">
        <v>568</v>
      </c>
      <c r="I48" s="16">
        <v>1.524</v>
      </c>
      <c r="J48" s="17" t="s">
        <v>568</v>
      </c>
      <c r="K48" s="16">
        <v>1.524</v>
      </c>
      <c r="L48" s="17" t="s">
        <v>568</v>
      </c>
      <c r="M48" s="16">
        <v>1.524</v>
      </c>
      <c r="N48" s="17" t="s">
        <v>568</v>
      </c>
      <c r="O48" s="16">
        <v>1.524</v>
      </c>
      <c r="P48" s="17" t="s">
        <v>568</v>
      </c>
      <c r="Q48" s="15">
        <v>1.524</v>
      </c>
      <c r="S48" t="s">
        <v>342</v>
      </c>
    </row>
    <row r="49" spans="1:19" x14ac:dyDescent="0.3">
      <c r="A49">
        <v>45</v>
      </c>
      <c r="B49" t="s">
        <v>343</v>
      </c>
      <c r="C49" s="16">
        <v>1.524</v>
      </c>
      <c r="D49" s="17" t="s">
        <v>568</v>
      </c>
      <c r="E49" s="16">
        <v>1.524</v>
      </c>
      <c r="F49" s="17" t="s">
        <v>568</v>
      </c>
      <c r="G49" s="16">
        <v>1.524</v>
      </c>
      <c r="H49" s="17" t="s">
        <v>568</v>
      </c>
      <c r="I49" s="16">
        <v>1.524</v>
      </c>
      <c r="J49" s="17" t="s">
        <v>80</v>
      </c>
      <c r="K49" s="16" t="s">
        <v>574</v>
      </c>
      <c r="L49" s="17" t="s">
        <v>568</v>
      </c>
      <c r="M49" s="16" t="s">
        <v>574</v>
      </c>
      <c r="N49" s="17" t="s">
        <v>568</v>
      </c>
      <c r="O49" s="16" t="s">
        <v>574</v>
      </c>
      <c r="P49" s="17" t="s">
        <v>568</v>
      </c>
      <c r="Q49" s="15" t="s">
        <v>574</v>
      </c>
      <c r="R49" s="7" t="s">
        <v>581</v>
      </c>
      <c r="S49" t="s">
        <v>344</v>
      </c>
    </row>
    <row r="50" spans="1:19" x14ac:dyDescent="0.3">
      <c r="A50">
        <v>46</v>
      </c>
      <c r="B50" t="s">
        <v>345</v>
      </c>
      <c r="C50" s="16">
        <v>1.524</v>
      </c>
      <c r="D50" s="17" t="s">
        <v>568</v>
      </c>
      <c r="E50" s="16">
        <v>1.524</v>
      </c>
      <c r="F50" s="17" t="s">
        <v>568</v>
      </c>
      <c r="G50" s="16">
        <v>1.524</v>
      </c>
      <c r="H50" s="17" t="s">
        <v>568</v>
      </c>
      <c r="I50" s="16">
        <v>1.524</v>
      </c>
      <c r="J50" s="17" t="s">
        <v>80</v>
      </c>
      <c r="K50" s="16" t="s">
        <v>574</v>
      </c>
      <c r="L50" s="17" t="s">
        <v>568</v>
      </c>
      <c r="M50" s="16" t="s">
        <v>574</v>
      </c>
      <c r="N50" s="17" t="s">
        <v>568</v>
      </c>
      <c r="O50" s="16" t="s">
        <v>574</v>
      </c>
      <c r="P50" s="17" t="s">
        <v>568</v>
      </c>
      <c r="Q50" s="15" t="s">
        <v>574</v>
      </c>
      <c r="R50" t="s">
        <v>581</v>
      </c>
      <c r="S50" t="s">
        <v>346</v>
      </c>
    </row>
    <row r="51" spans="1:19" x14ac:dyDescent="0.3">
      <c r="A51">
        <v>47</v>
      </c>
      <c r="B51" t="s">
        <v>234</v>
      </c>
      <c r="C51" s="16"/>
      <c r="D51" s="17" t="s">
        <v>568</v>
      </c>
      <c r="E51" s="16"/>
      <c r="F51" s="17" t="s">
        <v>64</v>
      </c>
      <c r="G51" s="16"/>
      <c r="H51" s="17" t="s">
        <v>568</v>
      </c>
      <c r="I51" s="16"/>
      <c r="J51" s="17" t="s">
        <v>568</v>
      </c>
      <c r="K51" s="16"/>
      <c r="L51" s="17" t="s">
        <v>568</v>
      </c>
      <c r="M51" s="16"/>
      <c r="N51" s="17" t="s">
        <v>568</v>
      </c>
      <c r="O51" s="16"/>
      <c r="P51" s="17" t="s">
        <v>568</v>
      </c>
      <c r="Q51" s="15"/>
      <c r="R51" t="s">
        <v>589</v>
      </c>
    </row>
    <row r="52" spans="1:19" x14ac:dyDescent="0.3">
      <c r="A52">
        <v>48</v>
      </c>
      <c r="B52" t="s">
        <v>78</v>
      </c>
      <c r="C52" s="16">
        <v>0.05</v>
      </c>
      <c r="D52" s="17" t="s">
        <v>568</v>
      </c>
      <c r="E52" s="16">
        <v>0.05</v>
      </c>
      <c r="F52" s="17" t="s">
        <v>568</v>
      </c>
      <c r="G52" s="16">
        <v>0.05</v>
      </c>
      <c r="H52" s="17" t="s">
        <v>80</v>
      </c>
      <c r="I52" s="16">
        <v>0</v>
      </c>
      <c r="J52" s="17" t="s">
        <v>568</v>
      </c>
      <c r="K52" s="16">
        <v>0</v>
      </c>
      <c r="L52" s="17" t="s">
        <v>568</v>
      </c>
      <c r="M52" s="16">
        <v>0</v>
      </c>
      <c r="N52" s="17" t="s">
        <v>568</v>
      </c>
      <c r="O52" s="16">
        <v>0</v>
      </c>
      <c r="P52" s="17" t="s">
        <v>568</v>
      </c>
      <c r="Q52" s="15">
        <v>0</v>
      </c>
      <c r="S52" t="s">
        <v>79</v>
      </c>
    </row>
    <row r="53" spans="1:19" x14ac:dyDescent="0.3">
      <c r="A53">
        <v>49</v>
      </c>
      <c r="B53" t="s">
        <v>83</v>
      </c>
      <c r="C53" s="16">
        <v>25</v>
      </c>
      <c r="D53" s="17" t="s">
        <v>568</v>
      </c>
      <c r="E53" s="16">
        <v>25</v>
      </c>
      <c r="F53" s="17" t="s">
        <v>568</v>
      </c>
      <c r="G53" s="16">
        <v>25</v>
      </c>
      <c r="H53" s="17" t="s">
        <v>568</v>
      </c>
      <c r="I53" s="16">
        <v>25</v>
      </c>
      <c r="J53" s="17" t="s">
        <v>568</v>
      </c>
      <c r="K53" s="16">
        <v>25</v>
      </c>
      <c r="L53" s="17" t="s">
        <v>568</v>
      </c>
      <c r="M53" s="16">
        <v>25</v>
      </c>
      <c r="N53" s="17" t="s">
        <v>568</v>
      </c>
      <c r="O53" s="16">
        <v>25</v>
      </c>
      <c r="P53" s="17" t="s">
        <v>568</v>
      </c>
      <c r="Q53" s="15">
        <v>25</v>
      </c>
    </row>
    <row r="54" spans="1:19" x14ac:dyDescent="0.3">
      <c r="A54">
        <v>50</v>
      </c>
      <c r="B54" t="s">
        <v>240</v>
      </c>
      <c r="C54" s="16">
        <v>6</v>
      </c>
      <c r="D54" s="17" t="s">
        <v>568</v>
      </c>
      <c r="E54" s="16">
        <v>6</v>
      </c>
      <c r="F54" s="17" t="s">
        <v>178</v>
      </c>
      <c r="G54" s="16">
        <v>6</v>
      </c>
      <c r="H54" s="17" t="s">
        <v>568</v>
      </c>
      <c r="I54" s="16">
        <v>6</v>
      </c>
      <c r="J54" s="17" t="s">
        <v>568</v>
      </c>
      <c r="K54" s="16">
        <v>6</v>
      </c>
      <c r="L54" s="17" t="s">
        <v>568</v>
      </c>
      <c r="M54" s="16">
        <v>6</v>
      </c>
      <c r="N54" s="17" t="s">
        <v>568</v>
      </c>
      <c r="O54" s="16">
        <v>6</v>
      </c>
      <c r="P54" s="17" t="s">
        <v>568</v>
      </c>
      <c r="Q54" s="15">
        <v>6</v>
      </c>
      <c r="S54" t="s">
        <v>241</v>
      </c>
    </row>
    <row r="55" spans="1:19" x14ac:dyDescent="0.3">
      <c r="A55">
        <v>51</v>
      </c>
      <c r="B55" t="s">
        <v>242</v>
      </c>
      <c r="C55" s="16">
        <v>3.1749999999999998</v>
      </c>
      <c r="D55" s="17" t="s">
        <v>568</v>
      </c>
      <c r="E55" s="16">
        <v>3.1749999999999998</v>
      </c>
      <c r="F55" s="17" t="s">
        <v>178</v>
      </c>
      <c r="G55" s="16">
        <v>3.1749999999999998</v>
      </c>
      <c r="H55" s="17" t="s">
        <v>568</v>
      </c>
      <c r="I55" s="16">
        <v>3.1749999999999998</v>
      </c>
      <c r="J55" s="17" t="s">
        <v>568</v>
      </c>
      <c r="K55" s="16">
        <v>3.1749999999999998</v>
      </c>
      <c r="L55" s="17" t="s">
        <v>568</v>
      </c>
      <c r="M55" s="16">
        <v>3.1749999999999998</v>
      </c>
      <c r="N55" s="17" t="s">
        <v>568</v>
      </c>
      <c r="O55" s="16">
        <v>3.1749999999999998</v>
      </c>
      <c r="P55" s="17" t="s">
        <v>568</v>
      </c>
      <c r="Q55" s="15">
        <v>3.1749999999999998</v>
      </c>
      <c r="S55" t="s">
        <v>243</v>
      </c>
    </row>
    <row r="56" spans="1:19" x14ac:dyDescent="0.3">
      <c r="A56">
        <v>52</v>
      </c>
      <c r="B56" t="s">
        <v>353</v>
      </c>
      <c r="C56" s="16">
        <v>0.48299999999999998</v>
      </c>
      <c r="D56" s="17" t="s">
        <v>568</v>
      </c>
      <c r="E56" s="16">
        <v>0.48299999999999998</v>
      </c>
      <c r="F56" s="17" t="s">
        <v>568</v>
      </c>
      <c r="G56" s="16">
        <v>0.48299999999999998</v>
      </c>
      <c r="H56" s="17" t="s">
        <v>568</v>
      </c>
      <c r="I56" s="16">
        <v>0.48299999999999998</v>
      </c>
      <c r="J56" s="17" t="s">
        <v>568</v>
      </c>
      <c r="K56" s="16">
        <v>0.48299999999999998</v>
      </c>
      <c r="L56" s="17" t="s">
        <v>568</v>
      </c>
      <c r="M56" s="16">
        <v>0.48299999999999998</v>
      </c>
      <c r="N56" s="17" t="s">
        <v>568</v>
      </c>
      <c r="O56" s="16">
        <v>0.48299999999999998</v>
      </c>
      <c r="P56" s="17" t="s">
        <v>568</v>
      </c>
      <c r="Q56" s="15">
        <v>0.48299999999999998</v>
      </c>
    </row>
    <row r="57" spans="1:19" x14ac:dyDescent="0.3">
      <c r="A57">
        <v>53</v>
      </c>
      <c r="B57" t="s">
        <v>354</v>
      </c>
      <c r="C57" s="16">
        <v>1.143</v>
      </c>
      <c r="D57" s="17" t="s">
        <v>568</v>
      </c>
      <c r="E57" s="16">
        <v>1.143</v>
      </c>
      <c r="F57" s="17" t="s">
        <v>568</v>
      </c>
      <c r="G57" s="16">
        <v>1.143</v>
      </c>
      <c r="H57" s="17" t="s">
        <v>568</v>
      </c>
      <c r="I57" s="16">
        <v>1.143</v>
      </c>
      <c r="J57" s="17" t="s">
        <v>568</v>
      </c>
      <c r="K57" s="16">
        <v>1.143</v>
      </c>
      <c r="L57" s="17" t="s">
        <v>568</v>
      </c>
      <c r="M57" s="16">
        <v>1.143</v>
      </c>
      <c r="N57" s="17" t="s">
        <v>568</v>
      </c>
      <c r="O57" s="16">
        <v>1.143</v>
      </c>
      <c r="P57" s="17" t="s">
        <v>568</v>
      </c>
      <c r="Q57" s="15">
        <v>1.143</v>
      </c>
    </row>
    <row r="58" spans="1:19" x14ac:dyDescent="0.3">
      <c r="A58">
        <v>54</v>
      </c>
      <c r="B58" t="s">
        <v>355</v>
      </c>
      <c r="C58" s="16">
        <v>0.16200000000000001</v>
      </c>
      <c r="D58" s="17" t="s">
        <v>568</v>
      </c>
      <c r="E58" s="16">
        <v>0.16200000000000001</v>
      </c>
      <c r="F58" s="17" t="s">
        <v>568</v>
      </c>
      <c r="G58" s="16">
        <v>0.16200000000000001</v>
      </c>
      <c r="H58" s="17" t="s">
        <v>568</v>
      </c>
      <c r="I58" s="16">
        <v>0.16200000000000001</v>
      </c>
      <c r="J58" s="17" t="s">
        <v>568</v>
      </c>
      <c r="K58" s="16">
        <v>0.16200000000000001</v>
      </c>
      <c r="L58" s="17" t="s">
        <v>568</v>
      </c>
      <c r="M58" s="16">
        <v>0.16200000000000001</v>
      </c>
      <c r="N58" s="17" t="s">
        <v>568</v>
      </c>
      <c r="O58" s="16">
        <v>0.16200000000000001</v>
      </c>
      <c r="P58" s="17" t="s">
        <v>568</v>
      </c>
      <c r="Q58" s="15">
        <v>0.16200000000000001</v>
      </c>
    </row>
    <row r="59" spans="1:19" x14ac:dyDescent="0.3">
      <c r="A59">
        <v>55</v>
      </c>
      <c r="B59" t="s">
        <v>356</v>
      </c>
      <c r="C59" s="16">
        <v>1.143</v>
      </c>
      <c r="D59" s="17" t="s">
        <v>568</v>
      </c>
      <c r="E59" s="16">
        <v>1.143</v>
      </c>
      <c r="F59" s="17" t="s">
        <v>568</v>
      </c>
      <c r="G59" s="16">
        <v>1.143</v>
      </c>
      <c r="H59" s="17" t="s">
        <v>568</v>
      </c>
      <c r="I59" s="16">
        <v>1.143</v>
      </c>
      <c r="J59" s="17" t="s">
        <v>568</v>
      </c>
      <c r="K59" s="16">
        <v>1.143</v>
      </c>
      <c r="L59" s="17" t="s">
        <v>568</v>
      </c>
      <c r="M59" s="16">
        <v>1.143</v>
      </c>
      <c r="N59" s="17" t="s">
        <v>568</v>
      </c>
      <c r="O59" s="16">
        <v>1.143</v>
      </c>
      <c r="P59" s="17" t="s">
        <v>568</v>
      </c>
      <c r="Q59" s="15">
        <v>1.143</v>
      </c>
    </row>
    <row r="60" spans="1:19" x14ac:dyDescent="0.3">
      <c r="A60">
        <v>56</v>
      </c>
      <c r="B60" t="s">
        <v>244</v>
      </c>
      <c r="C60" s="16"/>
      <c r="D60" s="17" t="s">
        <v>715</v>
      </c>
      <c r="E60" s="16"/>
      <c r="F60" s="17" t="s">
        <v>568</v>
      </c>
      <c r="G60" s="16"/>
      <c r="H60" s="17" t="s">
        <v>568</v>
      </c>
      <c r="I60" s="16"/>
      <c r="J60" s="17" t="s">
        <v>568</v>
      </c>
      <c r="K60" s="16"/>
      <c r="L60" s="17" t="s">
        <v>568</v>
      </c>
      <c r="M60" s="16"/>
      <c r="N60" s="17" t="s">
        <v>568</v>
      </c>
      <c r="O60" s="16"/>
      <c r="P60" s="17" t="s">
        <v>568</v>
      </c>
      <c r="Q60" s="15"/>
    </row>
    <row r="61" spans="1:19" x14ac:dyDescent="0.3">
      <c r="A61">
        <v>57</v>
      </c>
      <c r="B61" t="s">
        <v>245</v>
      </c>
      <c r="C61" s="16" t="b">
        <v>1</v>
      </c>
      <c r="D61" s="17" t="s">
        <v>568</v>
      </c>
      <c r="E61" s="16" t="b">
        <v>1</v>
      </c>
      <c r="F61" s="17" t="s">
        <v>568</v>
      </c>
      <c r="G61" s="16" t="b">
        <v>1</v>
      </c>
      <c r="H61" s="17" t="s">
        <v>568</v>
      </c>
      <c r="I61" s="16" t="b">
        <v>1</v>
      </c>
      <c r="J61" s="17" t="s">
        <v>568</v>
      </c>
      <c r="K61" s="16" t="b">
        <v>1</v>
      </c>
      <c r="L61" s="17" t="s">
        <v>568</v>
      </c>
      <c r="M61" s="16" t="b">
        <v>1</v>
      </c>
      <c r="N61" s="17" t="s">
        <v>568</v>
      </c>
      <c r="O61" s="16" t="b">
        <v>1</v>
      </c>
      <c r="P61" s="17" t="s">
        <v>568</v>
      </c>
      <c r="Q61" s="15" t="b">
        <v>1</v>
      </c>
    </row>
    <row r="62" spans="1:19" x14ac:dyDescent="0.3">
      <c r="A62">
        <v>58</v>
      </c>
      <c r="B62" t="s">
        <v>85</v>
      </c>
      <c r="C62" s="16">
        <v>6.7</v>
      </c>
      <c r="D62" s="17" t="s">
        <v>568</v>
      </c>
      <c r="E62" s="16">
        <v>6.7</v>
      </c>
      <c r="F62" s="17" t="s">
        <v>568</v>
      </c>
      <c r="G62" s="16">
        <v>6.7</v>
      </c>
      <c r="H62" s="17" t="s">
        <v>568</v>
      </c>
      <c r="I62" s="16">
        <v>6.7</v>
      </c>
      <c r="J62" s="17" t="s">
        <v>568</v>
      </c>
      <c r="K62" s="16">
        <v>6.7</v>
      </c>
      <c r="L62" s="17" t="s">
        <v>568</v>
      </c>
      <c r="M62" s="16">
        <v>6.7</v>
      </c>
      <c r="N62" s="17" t="s">
        <v>568</v>
      </c>
      <c r="O62" s="16">
        <v>6.7</v>
      </c>
      <c r="P62" s="17" t="s">
        <v>568</v>
      </c>
      <c r="Q62" s="15">
        <v>6.7</v>
      </c>
    </row>
    <row r="63" spans="1:19" x14ac:dyDescent="0.3">
      <c r="A63">
        <v>59</v>
      </c>
      <c r="B63" t="s">
        <v>246</v>
      </c>
      <c r="C63" s="16" t="b">
        <v>0</v>
      </c>
      <c r="D63" s="17" t="s">
        <v>568</v>
      </c>
      <c r="E63" s="16" t="b">
        <v>0</v>
      </c>
      <c r="F63" s="17" t="s">
        <v>568</v>
      </c>
      <c r="G63" s="16" t="b">
        <v>0</v>
      </c>
      <c r="H63" s="17" t="s">
        <v>568</v>
      </c>
      <c r="I63" s="16" t="b">
        <v>0</v>
      </c>
      <c r="J63" s="17" t="s">
        <v>568</v>
      </c>
      <c r="K63" s="16" t="b">
        <v>0</v>
      </c>
      <c r="L63" s="17" t="s">
        <v>568</v>
      </c>
      <c r="M63" s="16" t="b">
        <v>0</v>
      </c>
      <c r="N63" s="17" t="s">
        <v>568</v>
      </c>
      <c r="O63" s="16" t="b">
        <v>0</v>
      </c>
      <c r="P63" s="17" t="s">
        <v>568</v>
      </c>
      <c r="Q63" s="15" t="b">
        <v>0</v>
      </c>
    </row>
    <row r="64" spans="1:19" x14ac:dyDescent="0.3">
      <c r="A64">
        <v>60</v>
      </c>
      <c r="B64" t="s">
        <v>247</v>
      </c>
      <c r="C64" s="16"/>
      <c r="D64" s="17" t="s">
        <v>715</v>
      </c>
      <c r="E64" s="16">
        <v>100000</v>
      </c>
      <c r="F64" s="17" t="s">
        <v>568</v>
      </c>
      <c r="G64" s="16">
        <v>100000</v>
      </c>
      <c r="H64" s="17" t="s">
        <v>568</v>
      </c>
      <c r="I64" s="16">
        <v>100000</v>
      </c>
      <c r="J64" s="17" t="s">
        <v>568</v>
      </c>
      <c r="K64" s="16">
        <v>100000</v>
      </c>
      <c r="L64" s="17" t="s">
        <v>568</v>
      </c>
      <c r="M64" s="16">
        <v>100000</v>
      </c>
      <c r="N64" s="17" t="s">
        <v>568</v>
      </c>
      <c r="O64" s="16">
        <v>100000</v>
      </c>
      <c r="P64" s="17" t="s">
        <v>568</v>
      </c>
      <c r="Q64" s="15">
        <v>100000</v>
      </c>
      <c r="R64" t="s">
        <v>717</v>
      </c>
    </row>
    <row r="65" spans="1:19" x14ac:dyDescent="0.3">
      <c r="A65">
        <v>61</v>
      </c>
      <c r="B65" t="s">
        <v>249</v>
      </c>
      <c r="C65" s="16">
        <v>1</v>
      </c>
      <c r="D65" s="17" t="s">
        <v>568</v>
      </c>
      <c r="E65" s="16">
        <v>1</v>
      </c>
      <c r="F65" s="17" t="s">
        <v>178</v>
      </c>
      <c r="G65" s="16">
        <v>1</v>
      </c>
      <c r="H65" s="17" t="s">
        <v>568</v>
      </c>
      <c r="I65" s="16">
        <v>1</v>
      </c>
      <c r="J65" s="17" t="s">
        <v>568</v>
      </c>
      <c r="K65" s="16">
        <v>1</v>
      </c>
      <c r="L65" s="17" t="s">
        <v>568</v>
      </c>
      <c r="M65" s="16">
        <v>1</v>
      </c>
      <c r="N65" s="17" t="s">
        <v>568</v>
      </c>
      <c r="O65" s="16">
        <v>1</v>
      </c>
      <c r="P65" s="17" t="s">
        <v>568</v>
      </c>
      <c r="Q65" s="15">
        <v>1</v>
      </c>
      <c r="S65" t="s">
        <v>250</v>
      </c>
    </row>
    <row r="67" spans="1:19" x14ac:dyDescent="0.3">
      <c r="B67" t="s">
        <v>625</v>
      </c>
    </row>
  </sheetData>
  <pageMargins left="0.7" right="0.7" top="0.75" bottom="0.75" header="0.3" footer="0.3"/>
  <pageSetup orientation="portrait" horizontalDpi="1200"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98380D-BD37-45F1-AE4F-74EE25A90910}">
  <sheetPr codeName="Sheet12">
    <tabColor theme="2"/>
  </sheetPr>
  <dimension ref="A1:S62"/>
  <sheetViews>
    <sheetView workbookViewId="0">
      <selection activeCell="B62" sqref="B62"/>
    </sheetView>
  </sheetViews>
  <sheetFormatPr defaultRowHeight="14.4" x14ac:dyDescent="0.3"/>
  <cols>
    <col min="1" max="1" width="3" bestFit="1" customWidth="1"/>
    <col min="2" max="2" width="38" bestFit="1" customWidth="1"/>
    <col min="3" max="3" width="11.6640625" style="11" customWidth="1"/>
    <col min="4" max="4" width="13.44140625" style="12" hidden="1" customWidth="1"/>
    <col min="5" max="5" width="13.33203125" style="11" bestFit="1" customWidth="1"/>
    <col min="6" max="6" width="12.109375" style="12" hidden="1" customWidth="1"/>
    <col min="7" max="7" width="11.33203125" style="11" customWidth="1"/>
    <col min="8" max="8" width="12.109375" style="12" hidden="1" customWidth="1"/>
    <col min="9" max="9" width="9.6640625" style="11" customWidth="1"/>
    <col min="10" max="10" width="12.5546875" style="12" hidden="1" customWidth="1"/>
    <col min="11" max="11" width="11.6640625" style="11" customWidth="1"/>
    <col min="12" max="12" width="11.6640625" style="12" hidden="1" customWidth="1"/>
    <col min="13" max="13" width="11.109375" style="11" customWidth="1"/>
    <col min="14" max="14" width="13.33203125" style="12" hidden="1" customWidth="1"/>
    <col min="15" max="15" width="8.6640625" style="11" customWidth="1"/>
    <col min="16" max="16" width="11.6640625" style="12" hidden="1" customWidth="1"/>
    <col min="17" max="17" width="11.33203125" customWidth="1"/>
    <col min="18" max="18" width="13.5546875" customWidth="1"/>
    <col min="19" max="19" width="13.88671875" customWidth="1"/>
  </cols>
  <sheetData>
    <row r="1" spans="1:19" x14ac:dyDescent="0.3">
      <c r="C1" s="7"/>
      <c r="D1" s="7"/>
      <c r="E1" s="7"/>
      <c r="F1" s="7"/>
      <c r="G1" s="7"/>
      <c r="H1" s="7"/>
      <c r="I1" s="7"/>
      <c r="J1" s="7"/>
      <c r="K1" s="7"/>
      <c r="L1" s="7"/>
      <c r="M1" s="7"/>
      <c r="N1" s="7"/>
      <c r="O1" s="7"/>
      <c r="P1" s="7"/>
    </row>
    <row r="2" spans="1:19" ht="15.6" x14ac:dyDescent="0.3">
      <c r="B2" s="41" t="s">
        <v>710</v>
      </c>
      <c r="C2" s="7"/>
      <c r="D2" s="7"/>
      <c r="E2" s="7"/>
      <c r="F2" s="7"/>
      <c r="G2" s="7"/>
      <c r="H2" s="7"/>
      <c r="I2" s="7"/>
      <c r="J2" s="7"/>
      <c r="K2" s="7"/>
      <c r="L2" s="7"/>
      <c r="M2" s="7"/>
      <c r="N2" s="7"/>
      <c r="O2" s="7"/>
      <c r="P2" s="7"/>
    </row>
    <row r="3" spans="1:19" ht="15" thickBot="1" x14ac:dyDescent="0.35">
      <c r="C3" s="7"/>
      <c r="D3" s="7"/>
      <c r="E3" s="7"/>
      <c r="F3" s="7"/>
      <c r="G3" s="7"/>
      <c r="H3" s="7"/>
      <c r="I3" s="7"/>
      <c r="J3" s="7"/>
      <c r="K3" s="7"/>
      <c r="L3" s="7"/>
      <c r="M3" s="7"/>
      <c r="N3" s="7"/>
      <c r="O3" s="7"/>
      <c r="P3" s="7"/>
    </row>
    <row r="4" spans="1:19" s="22" customFormat="1" ht="78.75" customHeight="1" x14ac:dyDescent="0.3">
      <c r="A4" s="18" t="s">
        <v>0</v>
      </c>
      <c r="B4" s="19" t="s">
        <v>56</v>
      </c>
      <c r="C4" s="20" t="s">
        <v>696</v>
      </c>
      <c r="D4" s="20" t="s">
        <v>255</v>
      </c>
      <c r="E4" s="20" t="s">
        <v>561</v>
      </c>
      <c r="F4" s="20" t="s">
        <v>256</v>
      </c>
      <c r="G4" s="20" t="s">
        <v>562</v>
      </c>
      <c r="H4" s="20" t="s">
        <v>86</v>
      </c>
      <c r="I4" s="20" t="s">
        <v>563</v>
      </c>
      <c r="J4" s="20" t="s">
        <v>87</v>
      </c>
      <c r="K4" s="20" t="s">
        <v>564</v>
      </c>
      <c r="L4" s="20" t="s">
        <v>88</v>
      </c>
      <c r="M4" s="20" t="s">
        <v>565</v>
      </c>
      <c r="N4" s="20" t="s">
        <v>58</v>
      </c>
      <c r="O4" s="20" t="s">
        <v>566</v>
      </c>
      <c r="P4" s="20" t="s">
        <v>59</v>
      </c>
      <c r="Q4" s="20" t="s">
        <v>567</v>
      </c>
      <c r="R4" s="21" t="s">
        <v>63</v>
      </c>
      <c r="S4" s="22" t="s">
        <v>711</v>
      </c>
    </row>
    <row r="5" spans="1:19" x14ac:dyDescent="0.3">
      <c r="A5" s="23">
        <v>1</v>
      </c>
      <c r="B5" t="s">
        <v>179</v>
      </c>
      <c r="C5" s="16" t="s">
        <v>181</v>
      </c>
      <c r="D5" s="17" t="s">
        <v>568</v>
      </c>
      <c r="E5" s="16" t="s">
        <v>181</v>
      </c>
      <c r="F5" s="17" t="s">
        <v>568</v>
      </c>
      <c r="G5" s="16" t="s">
        <v>181</v>
      </c>
      <c r="H5" s="17" t="s">
        <v>568</v>
      </c>
      <c r="I5" s="16" t="s">
        <v>181</v>
      </c>
      <c r="J5" s="17" t="s">
        <v>80</v>
      </c>
      <c r="K5" s="16" t="s">
        <v>183</v>
      </c>
      <c r="L5" s="17" t="s">
        <v>568</v>
      </c>
      <c r="M5" s="16" t="s">
        <v>183</v>
      </c>
      <c r="N5" s="17" t="s">
        <v>568</v>
      </c>
      <c r="O5" s="16" t="s">
        <v>183</v>
      </c>
      <c r="P5" s="17" t="s">
        <v>568</v>
      </c>
      <c r="Q5" s="15" t="s">
        <v>183</v>
      </c>
      <c r="S5" t="s">
        <v>323</v>
      </c>
    </row>
    <row r="6" spans="1:19" x14ac:dyDescent="0.3">
      <c r="A6" s="23">
        <v>2</v>
      </c>
      <c r="B6" t="s">
        <v>186</v>
      </c>
      <c r="C6" s="16">
        <v>0</v>
      </c>
      <c r="D6" s="17" t="s">
        <v>568</v>
      </c>
      <c r="E6" s="16">
        <v>0</v>
      </c>
      <c r="F6" s="17" t="s">
        <v>178</v>
      </c>
      <c r="G6" s="16">
        <v>0</v>
      </c>
      <c r="H6" s="17" t="s">
        <v>568</v>
      </c>
      <c r="I6" s="16">
        <v>0</v>
      </c>
      <c r="J6" s="17" t="s">
        <v>568</v>
      </c>
      <c r="K6" s="16">
        <v>0</v>
      </c>
      <c r="L6" s="17" t="s">
        <v>568</v>
      </c>
      <c r="M6" s="16">
        <v>0</v>
      </c>
      <c r="N6" s="17" t="s">
        <v>568</v>
      </c>
      <c r="O6" s="16">
        <v>0</v>
      </c>
      <c r="P6" s="17" t="s">
        <v>568</v>
      </c>
      <c r="Q6" s="15">
        <v>0</v>
      </c>
      <c r="S6" t="s">
        <v>187</v>
      </c>
    </row>
    <row r="7" spans="1:19" x14ac:dyDescent="0.3">
      <c r="A7" s="23">
        <v>3</v>
      </c>
      <c r="B7" t="s">
        <v>188</v>
      </c>
      <c r="C7" s="16" t="b">
        <v>0</v>
      </c>
      <c r="D7" s="17" t="s">
        <v>568</v>
      </c>
      <c r="E7" s="16" t="b">
        <v>0</v>
      </c>
      <c r="F7" s="17" t="s">
        <v>178</v>
      </c>
      <c r="G7" s="16" t="b">
        <v>0</v>
      </c>
      <c r="H7" s="17" t="s">
        <v>568</v>
      </c>
      <c r="I7" s="16" t="b">
        <v>0</v>
      </c>
      <c r="J7" s="17" t="s">
        <v>568</v>
      </c>
      <c r="K7" s="16" t="b">
        <v>0</v>
      </c>
      <c r="L7" s="17" t="s">
        <v>568</v>
      </c>
      <c r="M7" s="16" t="b">
        <v>0</v>
      </c>
      <c r="N7" s="17" t="s">
        <v>568</v>
      </c>
      <c r="O7" s="16" t="b">
        <v>0</v>
      </c>
      <c r="P7" s="17" t="s">
        <v>568</v>
      </c>
      <c r="Q7" s="15" t="b">
        <v>0</v>
      </c>
      <c r="S7" t="s">
        <v>189</v>
      </c>
    </row>
    <row r="8" spans="1:19" x14ac:dyDescent="0.3">
      <c r="A8" s="23">
        <v>4</v>
      </c>
      <c r="B8" t="s">
        <v>190</v>
      </c>
      <c r="C8" s="16">
        <v>0.03</v>
      </c>
      <c r="D8" s="17" t="s">
        <v>568</v>
      </c>
      <c r="E8" s="16">
        <v>0.03</v>
      </c>
      <c r="F8" s="17" t="s">
        <v>178</v>
      </c>
      <c r="G8" s="16">
        <v>0.03</v>
      </c>
      <c r="H8" s="17" t="s">
        <v>568</v>
      </c>
      <c r="I8" s="16">
        <v>0.03</v>
      </c>
      <c r="J8" s="17" t="s">
        <v>568</v>
      </c>
      <c r="K8" s="16">
        <v>0.03</v>
      </c>
      <c r="L8" s="17" t="s">
        <v>568</v>
      </c>
      <c r="M8" s="16">
        <v>0.03</v>
      </c>
      <c r="N8" s="17" t="s">
        <v>568</v>
      </c>
      <c r="O8" s="16">
        <v>0.03</v>
      </c>
      <c r="P8" s="17" t="s">
        <v>568</v>
      </c>
      <c r="Q8" s="15">
        <v>0.03</v>
      </c>
      <c r="S8" t="s">
        <v>191</v>
      </c>
    </row>
    <row r="9" spans="1:19" x14ac:dyDescent="0.3">
      <c r="A9" s="23">
        <v>5</v>
      </c>
      <c r="B9" t="s">
        <v>192</v>
      </c>
      <c r="C9" s="16">
        <v>0.4</v>
      </c>
      <c r="D9" s="17" t="s">
        <v>568</v>
      </c>
      <c r="E9" s="16">
        <v>0.4</v>
      </c>
      <c r="F9" s="17" t="s">
        <v>178</v>
      </c>
      <c r="G9" s="16">
        <v>0.4</v>
      </c>
      <c r="H9" s="17" t="s">
        <v>568</v>
      </c>
      <c r="I9" s="16">
        <v>0.4</v>
      </c>
      <c r="J9" s="17" t="s">
        <v>568</v>
      </c>
      <c r="K9" s="16">
        <v>0.4</v>
      </c>
      <c r="L9" s="17" t="s">
        <v>568</v>
      </c>
      <c r="M9" s="16">
        <v>0.4</v>
      </c>
      <c r="N9" s="17" t="s">
        <v>568</v>
      </c>
      <c r="O9" s="16">
        <v>0.4</v>
      </c>
      <c r="P9" s="17" t="s">
        <v>568</v>
      </c>
      <c r="Q9" s="15">
        <v>0.4</v>
      </c>
      <c r="S9" t="s">
        <v>193</v>
      </c>
    </row>
    <row r="10" spans="1:19" x14ac:dyDescent="0.3">
      <c r="A10" s="23">
        <v>6</v>
      </c>
      <c r="B10" t="s">
        <v>328</v>
      </c>
      <c r="C10" s="16" t="b">
        <v>1</v>
      </c>
      <c r="D10" s="17" t="s">
        <v>568</v>
      </c>
      <c r="E10" s="16" t="b">
        <v>1</v>
      </c>
      <c r="F10" s="17" t="s">
        <v>80</v>
      </c>
      <c r="G10" s="16" t="b">
        <v>1</v>
      </c>
      <c r="H10" s="17" t="s">
        <v>568</v>
      </c>
      <c r="I10" s="16" t="b">
        <v>1</v>
      </c>
      <c r="J10" s="17" t="s">
        <v>568</v>
      </c>
      <c r="K10" s="16" t="b">
        <v>1</v>
      </c>
      <c r="L10" s="17" t="s">
        <v>568</v>
      </c>
      <c r="M10" s="16" t="b">
        <v>1</v>
      </c>
      <c r="N10" s="17" t="s">
        <v>568</v>
      </c>
      <c r="O10" s="16" t="b">
        <v>1</v>
      </c>
      <c r="P10" s="17" t="s">
        <v>568</v>
      </c>
      <c r="Q10" s="15" t="b">
        <v>1</v>
      </c>
      <c r="R10" t="s">
        <v>570</v>
      </c>
      <c r="S10" t="s">
        <v>329</v>
      </c>
    </row>
    <row r="11" spans="1:19" x14ac:dyDescent="0.3">
      <c r="A11" s="23">
        <v>7</v>
      </c>
      <c r="B11" t="s">
        <v>331</v>
      </c>
      <c r="C11" s="16" t="s">
        <v>332</v>
      </c>
      <c r="D11" s="17" t="s">
        <v>568</v>
      </c>
      <c r="E11" s="16" t="s">
        <v>332</v>
      </c>
      <c r="F11" s="17" t="s">
        <v>80</v>
      </c>
      <c r="G11" s="16" t="s">
        <v>332</v>
      </c>
      <c r="H11" s="17" t="s">
        <v>568</v>
      </c>
      <c r="I11" s="16" t="s">
        <v>332</v>
      </c>
      <c r="J11" s="17" t="s">
        <v>568</v>
      </c>
      <c r="K11" s="16" t="s">
        <v>332</v>
      </c>
      <c r="L11" s="17" t="s">
        <v>568</v>
      </c>
      <c r="M11" s="16" t="s">
        <v>332</v>
      </c>
      <c r="N11" s="17" t="s">
        <v>568</v>
      </c>
      <c r="O11" s="16" t="s">
        <v>332</v>
      </c>
      <c r="P11" s="17" t="s">
        <v>568</v>
      </c>
      <c r="Q11" s="15" t="s">
        <v>332</v>
      </c>
      <c r="R11" t="s">
        <v>571</v>
      </c>
      <c r="S11" t="s">
        <v>333</v>
      </c>
    </row>
    <row r="12" spans="1:19" x14ac:dyDescent="0.3">
      <c r="A12" s="23">
        <v>8</v>
      </c>
      <c r="B12" t="s">
        <v>334</v>
      </c>
      <c r="C12" s="16" t="b">
        <v>0</v>
      </c>
      <c r="D12" s="17" t="s">
        <v>568</v>
      </c>
      <c r="E12" s="16" t="b">
        <v>0</v>
      </c>
      <c r="F12" s="17" t="s">
        <v>80</v>
      </c>
      <c r="G12" s="16" t="b">
        <v>0</v>
      </c>
      <c r="H12" s="17" t="s">
        <v>568</v>
      </c>
      <c r="I12" s="16" t="b">
        <v>0</v>
      </c>
      <c r="J12" s="17" t="s">
        <v>568</v>
      </c>
      <c r="K12" s="16" t="b">
        <v>0</v>
      </c>
      <c r="L12" s="17" t="s">
        <v>568</v>
      </c>
      <c r="M12" s="16" t="b">
        <v>0</v>
      </c>
      <c r="N12" s="17" t="s">
        <v>568</v>
      </c>
      <c r="O12" s="16" t="b">
        <v>0</v>
      </c>
      <c r="P12" s="17" t="s">
        <v>568</v>
      </c>
      <c r="Q12" s="15" t="b">
        <v>0</v>
      </c>
      <c r="R12" t="s">
        <v>571</v>
      </c>
      <c r="S12" t="s">
        <v>335</v>
      </c>
    </row>
    <row r="13" spans="1:19" x14ac:dyDescent="0.3">
      <c r="A13" s="23">
        <v>9</v>
      </c>
      <c r="B13" t="s">
        <v>194</v>
      </c>
      <c r="C13" s="16">
        <v>0.4</v>
      </c>
      <c r="D13" s="17" t="s">
        <v>568</v>
      </c>
      <c r="E13" s="16">
        <v>0.4</v>
      </c>
      <c r="F13" s="17" t="s">
        <v>178</v>
      </c>
      <c r="G13" s="16">
        <v>0.4</v>
      </c>
      <c r="H13" s="17" t="s">
        <v>568</v>
      </c>
      <c r="I13" s="16">
        <v>0.4</v>
      </c>
      <c r="J13" s="17" t="s">
        <v>568</v>
      </c>
      <c r="K13" s="16">
        <v>0.4</v>
      </c>
      <c r="L13" s="17" t="s">
        <v>568</v>
      </c>
      <c r="M13" s="16">
        <v>0.4</v>
      </c>
      <c r="N13" s="17" t="s">
        <v>568</v>
      </c>
      <c r="O13" s="16">
        <v>0.4</v>
      </c>
      <c r="P13" s="17" t="s">
        <v>568</v>
      </c>
      <c r="Q13" s="15">
        <v>0.4</v>
      </c>
      <c r="S13" t="s">
        <v>195</v>
      </c>
    </row>
    <row r="14" spans="1:19" x14ac:dyDescent="0.3">
      <c r="A14" s="23">
        <v>10</v>
      </c>
      <c r="B14" t="s">
        <v>196</v>
      </c>
      <c r="C14" s="16">
        <v>1</v>
      </c>
      <c r="D14" s="17" t="s">
        <v>568</v>
      </c>
      <c r="E14" s="16">
        <v>1</v>
      </c>
      <c r="F14" s="17" t="s">
        <v>178</v>
      </c>
      <c r="G14" s="16">
        <v>1</v>
      </c>
      <c r="H14" s="17" t="s">
        <v>568</v>
      </c>
      <c r="I14" s="16">
        <v>1</v>
      </c>
      <c r="J14" s="17" t="s">
        <v>568</v>
      </c>
      <c r="K14" s="16">
        <v>1</v>
      </c>
      <c r="L14" s="17" t="s">
        <v>568</v>
      </c>
      <c r="M14" s="16">
        <v>1</v>
      </c>
      <c r="N14" s="17" t="s">
        <v>568</v>
      </c>
      <c r="O14" s="16">
        <v>1</v>
      </c>
      <c r="P14" s="17" t="s">
        <v>568</v>
      </c>
      <c r="Q14" s="15">
        <v>1</v>
      </c>
      <c r="S14" t="s">
        <v>197</v>
      </c>
    </row>
    <row r="15" spans="1:19" x14ac:dyDescent="0.3">
      <c r="A15" s="23">
        <v>11</v>
      </c>
      <c r="B15" t="s">
        <v>198</v>
      </c>
      <c r="C15" s="16" t="b">
        <v>0</v>
      </c>
      <c r="D15" s="17" t="s">
        <v>568</v>
      </c>
      <c r="E15" s="16" t="b">
        <v>0</v>
      </c>
      <c r="F15" s="17" t="s">
        <v>178</v>
      </c>
      <c r="G15" s="16" t="b">
        <v>0</v>
      </c>
      <c r="H15" s="17" t="s">
        <v>568</v>
      </c>
      <c r="I15" s="16" t="b">
        <v>0</v>
      </c>
      <c r="J15" s="17" t="s">
        <v>568</v>
      </c>
      <c r="K15" s="16" t="b">
        <v>0</v>
      </c>
      <c r="L15" s="17" t="s">
        <v>568</v>
      </c>
      <c r="M15" s="16" t="b">
        <v>0</v>
      </c>
      <c r="N15" s="17" t="s">
        <v>568</v>
      </c>
      <c r="O15" s="16" t="b">
        <v>0</v>
      </c>
      <c r="P15" s="17" t="s">
        <v>568</v>
      </c>
      <c r="Q15" s="15" t="b">
        <v>0</v>
      </c>
      <c r="S15" t="s">
        <v>199</v>
      </c>
    </row>
    <row r="16" spans="1:19" ht="15.75" customHeight="1" x14ac:dyDescent="0.3">
      <c r="A16" s="23">
        <v>12</v>
      </c>
      <c r="B16" t="s">
        <v>200</v>
      </c>
      <c r="C16" s="16">
        <v>0.1</v>
      </c>
      <c r="D16" s="17" t="s">
        <v>568</v>
      </c>
      <c r="E16" s="16">
        <v>0.1</v>
      </c>
      <c r="F16" s="17" t="s">
        <v>178</v>
      </c>
      <c r="G16" s="16">
        <v>0.1</v>
      </c>
      <c r="H16" s="17" t="s">
        <v>568</v>
      </c>
      <c r="I16" s="16">
        <v>0.1</v>
      </c>
      <c r="J16" s="17" t="s">
        <v>568</v>
      </c>
      <c r="K16" s="16">
        <v>0.1</v>
      </c>
      <c r="L16" s="17" t="s">
        <v>568</v>
      </c>
      <c r="M16" s="16">
        <v>0.1</v>
      </c>
      <c r="N16" s="17" t="s">
        <v>568</v>
      </c>
      <c r="O16" s="16">
        <v>0.1</v>
      </c>
      <c r="P16" s="17" t="s">
        <v>568</v>
      </c>
      <c r="Q16" s="15">
        <v>0.1</v>
      </c>
      <c r="S16" t="s">
        <v>201</v>
      </c>
    </row>
    <row r="17" spans="1:19" ht="15.75" customHeight="1" x14ac:dyDescent="0.3">
      <c r="A17" s="23">
        <v>13</v>
      </c>
      <c r="B17" t="s">
        <v>202</v>
      </c>
      <c r="C17" s="16">
        <v>9.9999999999999995E-7</v>
      </c>
      <c r="D17" s="17" t="s">
        <v>568</v>
      </c>
      <c r="E17" s="16">
        <v>9.9999999999999995E-7</v>
      </c>
      <c r="F17" s="17" t="s">
        <v>178</v>
      </c>
      <c r="G17" s="16">
        <v>9.9999999999999995E-7</v>
      </c>
      <c r="H17" s="17" t="s">
        <v>568</v>
      </c>
      <c r="I17" s="16">
        <v>9.9999999999999995E-7</v>
      </c>
      <c r="J17" s="17" t="s">
        <v>568</v>
      </c>
      <c r="K17" s="16">
        <v>9.9999999999999995E-7</v>
      </c>
      <c r="L17" s="17" t="s">
        <v>568</v>
      </c>
      <c r="M17" s="16">
        <v>9.9999999999999995E-7</v>
      </c>
      <c r="N17" s="17" t="s">
        <v>568</v>
      </c>
      <c r="O17" s="16">
        <v>9.9999999999999995E-7</v>
      </c>
      <c r="P17" s="17" t="s">
        <v>568</v>
      </c>
      <c r="Q17" s="15">
        <v>9.9999999999999995E-7</v>
      </c>
      <c r="S17" t="s">
        <v>203</v>
      </c>
    </row>
    <row r="18" spans="1:19" ht="15.75" customHeight="1" x14ac:dyDescent="0.3">
      <c r="A18" s="23">
        <v>14</v>
      </c>
      <c r="B18" t="s">
        <v>204</v>
      </c>
      <c r="C18" s="16">
        <v>20</v>
      </c>
      <c r="D18" s="17" t="s">
        <v>568</v>
      </c>
      <c r="E18" s="16">
        <v>20</v>
      </c>
      <c r="F18" s="17" t="s">
        <v>178</v>
      </c>
      <c r="G18" s="16">
        <v>20</v>
      </c>
      <c r="H18" s="17" t="s">
        <v>568</v>
      </c>
      <c r="I18" s="16">
        <v>20</v>
      </c>
      <c r="J18" s="17" t="s">
        <v>568</v>
      </c>
      <c r="K18" s="16">
        <v>20</v>
      </c>
      <c r="L18" s="17" t="s">
        <v>568</v>
      </c>
      <c r="M18" s="16">
        <v>20</v>
      </c>
      <c r="N18" s="17" t="s">
        <v>568</v>
      </c>
      <c r="O18" s="16">
        <v>20</v>
      </c>
      <c r="P18" s="17" t="s">
        <v>568</v>
      </c>
      <c r="Q18" s="15">
        <v>20</v>
      </c>
      <c r="S18" t="s">
        <v>205</v>
      </c>
    </row>
    <row r="19" spans="1:19" ht="15.75" customHeight="1" x14ac:dyDescent="0.3">
      <c r="A19" s="23">
        <v>15</v>
      </c>
      <c r="B19" t="s">
        <v>206</v>
      </c>
      <c r="C19" s="16">
        <v>90000</v>
      </c>
      <c r="D19" s="17" t="s">
        <v>568</v>
      </c>
      <c r="E19" s="16">
        <v>90000</v>
      </c>
      <c r="F19" s="17" t="s">
        <v>178</v>
      </c>
      <c r="G19" s="16">
        <v>90000</v>
      </c>
      <c r="H19" s="17" t="s">
        <v>568</v>
      </c>
      <c r="I19" s="16">
        <v>90000</v>
      </c>
      <c r="J19" s="17" t="s">
        <v>568</v>
      </c>
      <c r="K19" s="16">
        <v>90000</v>
      </c>
      <c r="L19" s="17" t="s">
        <v>568</v>
      </c>
      <c r="M19" s="16">
        <v>90000</v>
      </c>
      <c r="N19" s="17" t="s">
        <v>568</v>
      </c>
      <c r="O19" s="16">
        <v>90000</v>
      </c>
      <c r="P19" s="17" t="s">
        <v>568</v>
      </c>
      <c r="Q19" s="15">
        <v>90000</v>
      </c>
      <c r="S19" t="s">
        <v>207</v>
      </c>
    </row>
    <row r="20" spans="1:19" ht="15.75" customHeight="1" x14ac:dyDescent="0.3">
      <c r="A20" s="23">
        <v>16</v>
      </c>
      <c r="B20" t="s">
        <v>208</v>
      </c>
      <c r="C20" s="16">
        <v>1</v>
      </c>
      <c r="D20" s="17" t="s">
        <v>568</v>
      </c>
      <c r="E20" s="16">
        <v>1</v>
      </c>
      <c r="F20" s="17" t="s">
        <v>178</v>
      </c>
      <c r="G20" s="16">
        <v>1</v>
      </c>
      <c r="H20" s="17" t="s">
        <v>568</v>
      </c>
      <c r="I20" s="16">
        <v>1</v>
      </c>
      <c r="J20" s="17" t="s">
        <v>568</v>
      </c>
      <c r="K20" s="16">
        <v>1</v>
      </c>
      <c r="L20" s="17" t="s">
        <v>568</v>
      </c>
      <c r="M20" s="16">
        <v>1</v>
      </c>
      <c r="N20" s="17" t="s">
        <v>568</v>
      </c>
      <c r="O20" s="16">
        <v>1</v>
      </c>
      <c r="P20" s="17" t="s">
        <v>568</v>
      </c>
      <c r="Q20" s="15">
        <v>1</v>
      </c>
      <c r="S20" t="s">
        <v>209</v>
      </c>
    </row>
    <row r="21" spans="1:19" ht="15.75" customHeight="1" x14ac:dyDescent="0.3">
      <c r="A21" s="23">
        <v>17</v>
      </c>
      <c r="B21" t="s">
        <v>210</v>
      </c>
      <c r="C21" s="16">
        <v>0.2</v>
      </c>
      <c r="D21" s="17" t="s">
        <v>568</v>
      </c>
      <c r="E21" s="16">
        <v>0.2</v>
      </c>
      <c r="F21" s="17" t="s">
        <v>178</v>
      </c>
      <c r="G21" s="16">
        <v>0.2</v>
      </c>
      <c r="H21" s="17" t="s">
        <v>568</v>
      </c>
      <c r="I21" s="16">
        <v>0.2</v>
      </c>
      <c r="J21" s="17" t="s">
        <v>568</v>
      </c>
      <c r="K21" s="16">
        <v>0.2</v>
      </c>
      <c r="L21" s="17" t="s">
        <v>568</v>
      </c>
      <c r="M21" s="16">
        <v>0.2</v>
      </c>
      <c r="N21" s="17" t="s">
        <v>568</v>
      </c>
      <c r="O21" s="16">
        <v>0.2</v>
      </c>
      <c r="P21" s="17" t="s">
        <v>568</v>
      </c>
      <c r="Q21" s="15">
        <v>0.2</v>
      </c>
      <c r="S21" t="s">
        <v>211</v>
      </c>
    </row>
    <row r="22" spans="1:19" ht="15.75" customHeight="1" x14ac:dyDescent="0.3">
      <c r="A22" s="23">
        <v>18</v>
      </c>
      <c r="B22" t="s">
        <v>212</v>
      </c>
      <c r="C22" s="16">
        <v>0.25</v>
      </c>
      <c r="D22" s="17" t="s">
        <v>568</v>
      </c>
      <c r="E22" s="16">
        <v>0.25</v>
      </c>
      <c r="F22" s="17" t="s">
        <v>178</v>
      </c>
      <c r="G22" s="16">
        <v>0.25</v>
      </c>
      <c r="H22" s="17" t="s">
        <v>348</v>
      </c>
      <c r="I22" s="16">
        <v>1</v>
      </c>
      <c r="J22" s="17" t="s">
        <v>568</v>
      </c>
      <c r="K22" s="16">
        <v>1</v>
      </c>
      <c r="L22" s="17" t="s">
        <v>568</v>
      </c>
      <c r="M22" s="16">
        <v>1</v>
      </c>
      <c r="N22" s="17" t="s">
        <v>568</v>
      </c>
      <c r="O22" s="16">
        <v>1</v>
      </c>
      <c r="P22" s="17" t="s">
        <v>568</v>
      </c>
      <c r="Q22" s="15">
        <v>1</v>
      </c>
      <c r="S22" t="s">
        <v>213</v>
      </c>
    </row>
    <row r="23" spans="1:19" ht="15.75" customHeight="1" x14ac:dyDescent="0.3">
      <c r="A23" s="23">
        <v>19</v>
      </c>
      <c r="B23" t="s">
        <v>214</v>
      </c>
      <c r="C23" s="16">
        <v>0</v>
      </c>
      <c r="D23" s="17" t="s">
        <v>568</v>
      </c>
      <c r="E23" s="16">
        <v>0</v>
      </c>
      <c r="F23" s="17" t="s">
        <v>178</v>
      </c>
      <c r="G23" s="16">
        <v>0</v>
      </c>
      <c r="H23" s="17" t="s">
        <v>568</v>
      </c>
      <c r="I23" s="16">
        <v>0</v>
      </c>
      <c r="J23" s="17" t="s">
        <v>568</v>
      </c>
      <c r="K23" s="16">
        <v>0</v>
      </c>
      <c r="L23" s="17" t="s">
        <v>568</v>
      </c>
      <c r="M23" s="16">
        <v>0</v>
      </c>
      <c r="N23" s="17" t="s">
        <v>568</v>
      </c>
      <c r="O23" s="16">
        <v>0</v>
      </c>
      <c r="P23" s="17" t="s">
        <v>568</v>
      </c>
      <c r="Q23" s="15">
        <v>0</v>
      </c>
      <c r="S23" t="s">
        <v>215</v>
      </c>
    </row>
    <row r="24" spans="1:19" ht="15.75" customHeight="1" x14ac:dyDescent="0.3">
      <c r="A24" s="23">
        <v>20</v>
      </c>
      <c r="B24" t="s">
        <v>216</v>
      </c>
      <c r="C24" s="16">
        <v>1</v>
      </c>
      <c r="D24" s="17" t="s">
        <v>568</v>
      </c>
      <c r="E24" s="16">
        <v>1</v>
      </c>
      <c r="F24" s="17" t="s">
        <v>178</v>
      </c>
      <c r="G24" s="16">
        <v>1</v>
      </c>
      <c r="H24" s="17" t="s">
        <v>568</v>
      </c>
      <c r="I24" s="16">
        <v>1</v>
      </c>
      <c r="J24" s="17" t="s">
        <v>568</v>
      </c>
      <c r="K24" s="16">
        <v>1</v>
      </c>
      <c r="L24" s="17" t="s">
        <v>568</v>
      </c>
      <c r="M24" s="16">
        <v>1</v>
      </c>
      <c r="N24" s="17" t="s">
        <v>568</v>
      </c>
      <c r="O24" s="16">
        <v>1</v>
      </c>
      <c r="P24" s="17" t="s">
        <v>568</v>
      </c>
      <c r="Q24" s="15">
        <v>1</v>
      </c>
      <c r="S24" t="s">
        <v>217</v>
      </c>
    </row>
    <row r="25" spans="1:19" ht="15.75" customHeight="1" x14ac:dyDescent="0.3">
      <c r="A25" s="23">
        <v>21</v>
      </c>
      <c r="B25" t="s">
        <v>218</v>
      </c>
      <c r="C25" s="16">
        <v>0</v>
      </c>
      <c r="D25" s="17" t="s">
        <v>568</v>
      </c>
      <c r="E25" s="16">
        <v>0</v>
      </c>
      <c r="F25" s="17" t="s">
        <v>178</v>
      </c>
      <c r="G25" s="16">
        <v>0</v>
      </c>
      <c r="H25" s="17" t="s">
        <v>568</v>
      </c>
      <c r="I25" s="16">
        <v>0</v>
      </c>
      <c r="J25" s="17" t="s">
        <v>568</v>
      </c>
      <c r="K25" s="16">
        <v>0</v>
      </c>
      <c r="L25" s="17" t="s">
        <v>568</v>
      </c>
      <c r="M25" s="16">
        <v>0</v>
      </c>
      <c r="N25" s="17" t="s">
        <v>568</v>
      </c>
      <c r="O25" s="16">
        <v>0</v>
      </c>
      <c r="P25" s="17" t="s">
        <v>568</v>
      </c>
      <c r="Q25" s="15">
        <v>0</v>
      </c>
      <c r="S25" t="s">
        <v>219</v>
      </c>
    </row>
    <row r="26" spans="1:19" ht="15.75" customHeight="1" x14ac:dyDescent="0.3">
      <c r="A26" s="23">
        <v>22</v>
      </c>
      <c r="B26" t="s">
        <v>336</v>
      </c>
      <c r="C26" s="16" t="b">
        <v>1</v>
      </c>
      <c r="D26" s="17" t="s">
        <v>568</v>
      </c>
      <c r="E26" s="16" t="b">
        <v>1</v>
      </c>
      <c r="F26" s="17" t="s">
        <v>568</v>
      </c>
      <c r="G26" s="16" t="b">
        <v>1</v>
      </c>
      <c r="H26" s="17" t="s">
        <v>568</v>
      </c>
      <c r="I26" s="16" t="b">
        <v>1</v>
      </c>
      <c r="J26" s="17" t="s">
        <v>80</v>
      </c>
      <c r="K26" s="16" t="b">
        <v>0</v>
      </c>
      <c r="L26" s="17" t="s">
        <v>568</v>
      </c>
      <c r="M26" s="16" t="b">
        <v>0</v>
      </c>
      <c r="N26" s="17" t="s">
        <v>568</v>
      </c>
      <c r="O26" s="16" t="b">
        <v>0</v>
      </c>
      <c r="P26" s="17" t="s">
        <v>568</v>
      </c>
      <c r="Q26" s="15" t="b">
        <v>0</v>
      </c>
      <c r="S26" t="s">
        <v>337</v>
      </c>
    </row>
    <row r="27" spans="1:19" ht="15.75" customHeight="1" x14ac:dyDescent="0.3">
      <c r="A27" s="23">
        <v>23</v>
      </c>
      <c r="B27" t="s">
        <v>220</v>
      </c>
      <c r="C27" s="16"/>
      <c r="D27" s="17" t="s">
        <v>568</v>
      </c>
      <c r="E27" s="16"/>
      <c r="F27" s="17" t="s">
        <v>64</v>
      </c>
      <c r="G27" s="16"/>
      <c r="H27" s="17" t="s">
        <v>568</v>
      </c>
      <c r="I27" s="16"/>
      <c r="J27" s="17" t="s">
        <v>568</v>
      </c>
      <c r="K27" s="16"/>
      <c r="L27" s="17" t="s">
        <v>568</v>
      </c>
      <c r="M27" s="16"/>
      <c r="N27" s="17" t="s">
        <v>568</v>
      </c>
      <c r="O27" s="16"/>
      <c r="P27" s="17" t="s">
        <v>568</v>
      </c>
      <c r="Q27" s="15"/>
      <c r="R27" t="s">
        <v>589</v>
      </c>
    </row>
    <row r="28" spans="1:19" ht="15.75" customHeight="1" x14ac:dyDescent="0.3">
      <c r="A28" s="23">
        <v>24</v>
      </c>
      <c r="B28" t="s">
        <v>221</v>
      </c>
      <c r="C28" s="16"/>
      <c r="D28" s="17" t="s">
        <v>568</v>
      </c>
      <c r="E28" s="16"/>
      <c r="F28" s="17" t="s">
        <v>64</v>
      </c>
      <c r="G28" s="16"/>
      <c r="H28" s="17" t="s">
        <v>568</v>
      </c>
      <c r="I28" s="16"/>
      <c r="J28" s="17" t="s">
        <v>568</v>
      </c>
      <c r="K28" s="16"/>
      <c r="L28" s="17" t="s">
        <v>568</v>
      </c>
      <c r="M28" s="16"/>
      <c r="N28" s="17" t="s">
        <v>568</v>
      </c>
      <c r="O28" s="16"/>
      <c r="P28" s="17" t="s">
        <v>568</v>
      </c>
      <c r="Q28" s="15"/>
      <c r="R28" t="s">
        <v>589</v>
      </c>
    </row>
    <row r="29" spans="1:19" ht="15.75" customHeight="1" x14ac:dyDescent="0.3">
      <c r="A29" s="23">
        <v>25</v>
      </c>
      <c r="B29" t="s">
        <v>222</v>
      </c>
      <c r="C29" s="16"/>
      <c r="D29" s="17" t="s">
        <v>568</v>
      </c>
      <c r="E29" s="16"/>
      <c r="F29" s="17" t="s">
        <v>64</v>
      </c>
      <c r="G29" s="16"/>
      <c r="H29" s="17" t="s">
        <v>568</v>
      </c>
      <c r="I29" s="16"/>
      <c r="J29" s="17" t="s">
        <v>568</v>
      </c>
      <c r="K29" s="16"/>
      <c r="L29" s="17" t="s">
        <v>568</v>
      </c>
      <c r="M29" s="16"/>
      <c r="N29" s="17" t="s">
        <v>568</v>
      </c>
      <c r="O29" s="16"/>
      <c r="P29" s="17" t="s">
        <v>568</v>
      </c>
      <c r="Q29" s="15"/>
      <c r="R29" t="s">
        <v>589</v>
      </c>
    </row>
    <row r="30" spans="1:19" ht="15.75" customHeight="1" x14ac:dyDescent="0.3">
      <c r="A30" s="23">
        <v>26</v>
      </c>
      <c r="B30" t="s">
        <v>223</v>
      </c>
      <c r="C30" s="16"/>
      <c r="D30" s="17" t="s">
        <v>568</v>
      </c>
      <c r="E30" s="16"/>
      <c r="F30" s="17" t="s">
        <v>64</v>
      </c>
      <c r="G30" s="16"/>
      <c r="H30" s="17" t="s">
        <v>568</v>
      </c>
      <c r="I30" s="16"/>
      <c r="J30" s="17" t="s">
        <v>568</v>
      </c>
      <c r="K30" s="16"/>
      <c r="L30" s="17" t="s">
        <v>568</v>
      </c>
      <c r="M30" s="16"/>
      <c r="N30" s="17" t="s">
        <v>568</v>
      </c>
      <c r="O30" s="16"/>
      <c r="P30" s="17" t="s">
        <v>568</v>
      </c>
      <c r="Q30" s="15"/>
      <c r="R30" t="s">
        <v>589</v>
      </c>
    </row>
    <row r="31" spans="1:19" ht="15.75" customHeight="1" x14ac:dyDescent="0.3">
      <c r="A31" s="23">
        <v>27</v>
      </c>
      <c r="B31" t="s">
        <v>224</v>
      </c>
      <c r="C31" s="16"/>
      <c r="D31" s="17" t="s">
        <v>568</v>
      </c>
      <c r="E31" s="16"/>
      <c r="F31" s="17" t="s">
        <v>64</v>
      </c>
      <c r="G31" s="16"/>
      <c r="H31" s="17" t="s">
        <v>568</v>
      </c>
      <c r="I31" s="16"/>
      <c r="J31" s="17" t="s">
        <v>568</v>
      </c>
      <c r="K31" s="16"/>
      <c r="L31" s="17" t="s">
        <v>568</v>
      </c>
      <c r="M31" s="16"/>
      <c r="N31" s="17" t="s">
        <v>568</v>
      </c>
      <c r="O31" s="16"/>
      <c r="P31" s="17" t="s">
        <v>568</v>
      </c>
      <c r="Q31" s="15"/>
      <c r="R31" t="s">
        <v>589</v>
      </c>
    </row>
    <row r="32" spans="1:19" ht="15.75" customHeight="1" x14ac:dyDescent="0.3">
      <c r="A32" s="23">
        <v>28</v>
      </c>
      <c r="B32" t="s">
        <v>278</v>
      </c>
      <c r="C32" s="16">
        <v>2</v>
      </c>
      <c r="D32" s="17" t="s">
        <v>568</v>
      </c>
      <c r="E32" s="16">
        <v>2</v>
      </c>
      <c r="F32" s="17" t="s">
        <v>178</v>
      </c>
      <c r="G32" s="16">
        <v>2</v>
      </c>
      <c r="H32" s="17" t="s">
        <v>568</v>
      </c>
      <c r="I32" s="16">
        <v>2</v>
      </c>
      <c r="J32" s="17" t="s">
        <v>568</v>
      </c>
      <c r="K32" s="16">
        <v>2</v>
      </c>
      <c r="L32" s="17" t="s">
        <v>568</v>
      </c>
      <c r="M32" s="16">
        <v>2</v>
      </c>
      <c r="N32" s="17" t="s">
        <v>568</v>
      </c>
      <c r="O32" s="16">
        <v>2</v>
      </c>
      <c r="P32" s="17" t="s">
        <v>568</v>
      </c>
      <c r="Q32" s="15">
        <v>2</v>
      </c>
      <c r="S32" t="s">
        <v>279</v>
      </c>
    </row>
    <row r="33" spans="1:19" ht="15.75" customHeight="1" x14ac:dyDescent="0.3">
      <c r="A33" s="23">
        <v>29</v>
      </c>
      <c r="B33" t="s">
        <v>280</v>
      </c>
      <c r="C33" s="16">
        <v>20</v>
      </c>
      <c r="D33" s="17" t="s">
        <v>568</v>
      </c>
      <c r="E33" s="16">
        <v>20</v>
      </c>
      <c r="F33" s="17" t="s">
        <v>178</v>
      </c>
      <c r="G33" s="16">
        <v>20</v>
      </c>
      <c r="H33" s="17" t="s">
        <v>568</v>
      </c>
      <c r="I33" s="16">
        <v>20</v>
      </c>
      <c r="J33" s="17" t="s">
        <v>568</v>
      </c>
      <c r="K33" s="16">
        <v>20</v>
      </c>
      <c r="L33" s="17" t="s">
        <v>568</v>
      </c>
      <c r="M33" s="16">
        <v>20</v>
      </c>
      <c r="N33" s="17" t="s">
        <v>568</v>
      </c>
      <c r="O33" s="16">
        <v>20</v>
      </c>
      <c r="P33" s="17" t="s">
        <v>568</v>
      </c>
      <c r="Q33" s="15">
        <v>20</v>
      </c>
      <c r="S33" t="s">
        <v>281</v>
      </c>
    </row>
    <row r="34" spans="1:19" ht="15.75" customHeight="1" x14ac:dyDescent="0.3">
      <c r="A34" s="23">
        <v>30</v>
      </c>
      <c r="B34" t="s">
        <v>338</v>
      </c>
      <c r="C34" s="32" t="b">
        <v>1</v>
      </c>
      <c r="D34" s="17" t="s">
        <v>568</v>
      </c>
      <c r="E34" s="32" t="b">
        <v>1</v>
      </c>
      <c r="F34" s="17" t="s">
        <v>568</v>
      </c>
      <c r="G34" s="32" t="b">
        <v>1</v>
      </c>
      <c r="H34" s="17" t="s">
        <v>568</v>
      </c>
      <c r="I34" s="32" t="b">
        <v>1</v>
      </c>
      <c r="J34" s="17" t="s">
        <v>80</v>
      </c>
      <c r="K34" s="32" t="b">
        <v>0</v>
      </c>
      <c r="L34" s="17" t="s">
        <v>568</v>
      </c>
      <c r="M34" s="32" t="b">
        <v>0</v>
      </c>
      <c r="N34" s="17" t="s">
        <v>568</v>
      </c>
      <c r="O34" s="32" t="b">
        <v>0</v>
      </c>
      <c r="P34" s="17" t="s">
        <v>568</v>
      </c>
      <c r="Q34" s="34" t="b">
        <v>0</v>
      </c>
      <c r="R34" t="s">
        <v>613</v>
      </c>
      <c r="S34" t="s">
        <v>339</v>
      </c>
    </row>
    <row r="35" spans="1:19" ht="15.75" customHeight="1" x14ac:dyDescent="0.3">
      <c r="A35" s="23">
        <v>31</v>
      </c>
      <c r="B35" t="s">
        <v>286</v>
      </c>
      <c r="C35" s="16" t="b">
        <v>0</v>
      </c>
      <c r="D35" s="17" t="s">
        <v>568</v>
      </c>
      <c r="E35" s="16" t="b">
        <v>0</v>
      </c>
      <c r="F35" s="17" t="s">
        <v>178</v>
      </c>
      <c r="G35" s="16" t="b">
        <v>0</v>
      </c>
      <c r="H35" s="17" t="s">
        <v>568</v>
      </c>
      <c r="I35" s="16" t="b">
        <v>0</v>
      </c>
      <c r="J35" s="17" t="s">
        <v>568</v>
      </c>
      <c r="K35" s="16" t="b">
        <v>0</v>
      </c>
      <c r="L35" s="17" t="s">
        <v>568</v>
      </c>
      <c r="M35" s="16" t="b">
        <v>0</v>
      </c>
      <c r="N35" s="17" t="s">
        <v>568</v>
      </c>
      <c r="O35" s="16" t="b">
        <v>0</v>
      </c>
      <c r="P35" s="17" t="s">
        <v>568</v>
      </c>
      <c r="Q35" s="15" t="b">
        <v>0</v>
      </c>
      <c r="S35" t="s">
        <v>287</v>
      </c>
    </row>
    <row r="36" spans="1:19" ht="15.75" customHeight="1" x14ac:dyDescent="0.3">
      <c r="A36" s="23">
        <v>32</v>
      </c>
      <c r="B36" t="s">
        <v>225</v>
      </c>
      <c r="C36" s="16">
        <v>10</v>
      </c>
      <c r="D36" s="17" t="s">
        <v>568</v>
      </c>
      <c r="E36" s="16">
        <v>10</v>
      </c>
      <c r="F36" s="17" t="s">
        <v>178</v>
      </c>
      <c r="G36" s="16">
        <v>10</v>
      </c>
      <c r="H36" s="17" t="s">
        <v>568</v>
      </c>
      <c r="I36" s="16">
        <v>10</v>
      </c>
      <c r="J36" s="17" t="s">
        <v>568</v>
      </c>
      <c r="K36" s="16">
        <v>10</v>
      </c>
      <c r="L36" s="17" t="s">
        <v>568</v>
      </c>
      <c r="M36" s="16">
        <v>10</v>
      </c>
      <c r="N36" s="17" t="s">
        <v>568</v>
      </c>
      <c r="O36" s="16">
        <v>10</v>
      </c>
      <c r="P36" s="17" t="s">
        <v>568</v>
      </c>
      <c r="Q36" s="15">
        <v>10</v>
      </c>
      <c r="S36" t="s">
        <v>226</v>
      </c>
    </row>
    <row r="37" spans="1:19" ht="15.75" customHeight="1" x14ac:dyDescent="0.3">
      <c r="A37" s="23">
        <v>33</v>
      </c>
      <c r="B37" t="s">
        <v>227</v>
      </c>
      <c r="C37" s="16"/>
      <c r="D37" s="17" t="s">
        <v>715</v>
      </c>
      <c r="E37" s="16"/>
      <c r="F37" s="17" t="s">
        <v>568</v>
      </c>
      <c r="G37" s="16"/>
      <c r="H37" s="17" t="s">
        <v>568</v>
      </c>
      <c r="I37" s="16"/>
      <c r="J37" s="17" t="s">
        <v>568</v>
      </c>
      <c r="K37" s="16"/>
      <c r="L37" s="17" t="s">
        <v>568</v>
      </c>
      <c r="M37" s="16"/>
      <c r="N37" s="17" t="s">
        <v>568</v>
      </c>
      <c r="O37" s="16"/>
      <c r="P37" s="17" t="s">
        <v>568</v>
      </c>
      <c r="Q37" s="15"/>
      <c r="R37" t="s">
        <v>595</v>
      </c>
    </row>
    <row r="38" spans="1:19" ht="15.75" customHeight="1" x14ac:dyDescent="0.3">
      <c r="A38" s="23">
        <v>34</v>
      </c>
      <c r="B38" t="s">
        <v>69</v>
      </c>
      <c r="C38" s="16">
        <v>10</v>
      </c>
      <c r="D38" s="17" t="s">
        <v>568</v>
      </c>
      <c r="E38" s="16">
        <v>10</v>
      </c>
      <c r="F38" s="17" t="s">
        <v>568</v>
      </c>
      <c r="G38" s="16">
        <v>10</v>
      </c>
      <c r="H38" s="17" t="s">
        <v>568</v>
      </c>
      <c r="I38" s="16">
        <v>10</v>
      </c>
      <c r="J38" s="17" t="s">
        <v>568</v>
      </c>
      <c r="K38" s="16">
        <v>10</v>
      </c>
      <c r="L38" s="17" t="s">
        <v>568</v>
      </c>
      <c r="M38" s="16">
        <v>10</v>
      </c>
      <c r="N38" s="17" t="s">
        <v>71</v>
      </c>
      <c r="O38" s="16">
        <v>5</v>
      </c>
      <c r="P38" s="17" t="s">
        <v>568</v>
      </c>
      <c r="Q38" s="15">
        <v>5</v>
      </c>
      <c r="S38" t="s">
        <v>70</v>
      </c>
    </row>
    <row r="39" spans="1:19" ht="15.75" customHeight="1" x14ac:dyDescent="0.3">
      <c r="A39" s="23">
        <v>35</v>
      </c>
      <c r="B39" t="s">
        <v>72</v>
      </c>
      <c r="C39" s="16">
        <v>1</v>
      </c>
      <c r="D39" s="17" t="s">
        <v>568</v>
      </c>
      <c r="E39" s="16">
        <v>1</v>
      </c>
      <c r="F39" s="17" t="s">
        <v>568</v>
      </c>
      <c r="G39" s="16">
        <v>1</v>
      </c>
      <c r="H39" s="17" t="s">
        <v>568</v>
      </c>
      <c r="I39" s="16">
        <v>1</v>
      </c>
      <c r="J39" s="17" t="s">
        <v>568</v>
      </c>
      <c r="K39" s="16">
        <v>1</v>
      </c>
      <c r="L39" s="17" t="s">
        <v>568</v>
      </c>
      <c r="M39" s="16">
        <v>1</v>
      </c>
      <c r="N39" s="17" t="s">
        <v>568</v>
      </c>
      <c r="O39" s="16">
        <v>1</v>
      </c>
      <c r="P39" s="17" t="s">
        <v>568</v>
      </c>
      <c r="Q39" s="15">
        <v>1</v>
      </c>
    </row>
    <row r="40" spans="1:19" ht="15.75" customHeight="1" x14ac:dyDescent="0.3">
      <c r="A40" s="23">
        <v>36</v>
      </c>
      <c r="B40" t="s">
        <v>228</v>
      </c>
      <c r="C40" s="16">
        <v>1000</v>
      </c>
      <c r="D40" s="17" t="s">
        <v>568</v>
      </c>
      <c r="E40" s="16">
        <v>1000</v>
      </c>
      <c r="F40" s="17" t="s">
        <v>178</v>
      </c>
      <c r="G40" s="16">
        <v>1000</v>
      </c>
      <c r="H40" s="17" t="s">
        <v>568</v>
      </c>
      <c r="I40" s="16">
        <v>1000</v>
      </c>
      <c r="J40" s="17" t="s">
        <v>568</v>
      </c>
      <c r="K40" s="16">
        <v>1000</v>
      </c>
      <c r="L40" s="17" t="s">
        <v>568</v>
      </c>
      <c r="M40" s="16">
        <v>1000</v>
      </c>
      <c r="N40" s="17" t="s">
        <v>568</v>
      </c>
      <c r="O40" s="16">
        <v>1000</v>
      </c>
      <c r="P40" s="17" t="s">
        <v>568</v>
      </c>
      <c r="Q40" s="15">
        <v>1000</v>
      </c>
      <c r="S40" t="s">
        <v>229</v>
      </c>
    </row>
    <row r="41" spans="1:19" ht="15.75" customHeight="1" x14ac:dyDescent="0.3">
      <c r="A41" s="23">
        <v>37</v>
      </c>
      <c r="B41" t="s">
        <v>75</v>
      </c>
      <c r="C41" s="16">
        <v>0.05</v>
      </c>
      <c r="D41" s="17" t="s">
        <v>568</v>
      </c>
      <c r="E41" s="16">
        <v>0.05</v>
      </c>
      <c r="F41" s="17" t="s">
        <v>568</v>
      </c>
      <c r="G41" s="16">
        <v>0.05</v>
      </c>
      <c r="H41" s="17" t="s">
        <v>568</v>
      </c>
      <c r="I41" s="16">
        <v>0.05</v>
      </c>
      <c r="J41" s="17" t="s">
        <v>568</v>
      </c>
      <c r="K41" s="16">
        <v>0.05</v>
      </c>
      <c r="L41" s="17" t="s">
        <v>568</v>
      </c>
      <c r="M41" s="16">
        <v>0.05</v>
      </c>
      <c r="N41" s="17" t="s">
        <v>568</v>
      </c>
      <c r="O41" s="16">
        <v>0.05</v>
      </c>
      <c r="P41" s="17" t="s">
        <v>568</v>
      </c>
      <c r="Q41" s="15">
        <v>0.05</v>
      </c>
      <c r="S41" t="s">
        <v>76</v>
      </c>
    </row>
    <row r="42" spans="1:19" ht="15.75" customHeight="1" x14ac:dyDescent="0.3">
      <c r="A42" s="23">
        <v>38</v>
      </c>
      <c r="B42" t="s">
        <v>77</v>
      </c>
      <c r="C42" s="16">
        <v>0.254</v>
      </c>
      <c r="D42" s="17" t="s">
        <v>568</v>
      </c>
      <c r="E42" s="16">
        <v>0.254</v>
      </c>
      <c r="F42" s="17" t="s">
        <v>568</v>
      </c>
      <c r="G42" s="16">
        <v>0.254</v>
      </c>
      <c r="H42" s="17" t="s">
        <v>568</v>
      </c>
      <c r="I42" s="16">
        <v>0.254</v>
      </c>
      <c r="J42" s="17" t="s">
        <v>568</v>
      </c>
      <c r="K42" s="16">
        <v>0.254</v>
      </c>
      <c r="L42" s="17" t="s">
        <v>568</v>
      </c>
      <c r="M42" s="16">
        <v>0.254</v>
      </c>
      <c r="N42" s="17" t="s">
        <v>568</v>
      </c>
      <c r="O42" s="16">
        <v>0.254</v>
      </c>
      <c r="P42" s="17" t="s">
        <v>568</v>
      </c>
      <c r="Q42" s="15">
        <v>0.254</v>
      </c>
    </row>
    <row r="43" spans="1:19" ht="15.75" customHeight="1" x14ac:dyDescent="0.3">
      <c r="A43" s="23">
        <v>39</v>
      </c>
      <c r="B43" t="s">
        <v>324</v>
      </c>
      <c r="C43" s="16">
        <v>4.8</v>
      </c>
      <c r="D43" s="17" t="s">
        <v>568</v>
      </c>
      <c r="E43" s="16">
        <v>4.8</v>
      </c>
      <c r="F43" s="17" t="s">
        <v>568</v>
      </c>
      <c r="G43" s="16">
        <v>4.8</v>
      </c>
      <c r="H43" s="17" t="s">
        <v>568</v>
      </c>
      <c r="I43" s="16">
        <v>4.8</v>
      </c>
      <c r="J43" s="17" t="s">
        <v>71</v>
      </c>
      <c r="K43" s="16">
        <v>6.4</v>
      </c>
      <c r="L43" s="17" t="s">
        <v>71</v>
      </c>
      <c r="M43" s="16">
        <v>6.4</v>
      </c>
      <c r="N43" s="17" t="s">
        <v>349</v>
      </c>
      <c r="O43" s="16">
        <v>6.4</v>
      </c>
      <c r="P43" s="17" t="s">
        <v>568</v>
      </c>
      <c r="Q43" s="15">
        <v>6.4</v>
      </c>
      <c r="S43" t="s">
        <v>340</v>
      </c>
    </row>
    <row r="44" spans="1:19" ht="15.75" customHeight="1" x14ac:dyDescent="0.3">
      <c r="A44" s="23">
        <v>40</v>
      </c>
      <c r="B44" t="s">
        <v>325</v>
      </c>
      <c r="C44" s="16">
        <v>3</v>
      </c>
      <c r="D44" s="17" t="s">
        <v>568</v>
      </c>
      <c r="E44" s="16">
        <v>3</v>
      </c>
      <c r="F44" s="17" t="s">
        <v>568</v>
      </c>
      <c r="G44" s="16">
        <v>3</v>
      </c>
      <c r="H44" s="17" t="s">
        <v>568</v>
      </c>
      <c r="I44" s="16">
        <v>3</v>
      </c>
      <c r="J44" s="17" t="s">
        <v>71</v>
      </c>
      <c r="K44" s="16">
        <v>5</v>
      </c>
      <c r="L44" s="17" t="s">
        <v>71</v>
      </c>
      <c r="M44" s="16">
        <v>5</v>
      </c>
      <c r="N44" s="17" t="s">
        <v>349</v>
      </c>
      <c r="O44" s="16">
        <v>5</v>
      </c>
      <c r="P44" s="17" t="s">
        <v>568</v>
      </c>
      <c r="Q44" s="15">
        <v>5</v>
      </c>
      <c r="S44" t="s">
        <v>341</v>
      </c>
    </row>
    <row r="45" spans="1:19" ht="15.75" customHeight="1" x14ac:dyDescent="0.3">
      <c r="A45" s="23">
        <v>41</v>
      </c>
      <c r="B45" t="s">
        <v>326</v>
      </c>
      <c r="C45" s="16"/>
      <c r="D45" s="17" t="s">
        <v>568</v>
      </c>
      <c r="E45" s="16"/>
      <c r="F45" s="17" t="s">
        <v>568</v>
      </c>
      <c r="G45" s="16"/>
      <c r="H45" s="17" t="s">
        <v>568</v>
      </c>
      <c r="I45" s="16"/>
      <c r="J45" s="17" t="s">
        <v>64</v>
      </c>
      <c r="K45" s="16"/>
      <c r="L45" s="17" t="s">
        <v>71</v>
      </c>
      <c r="M45" s="16"/>
      <c r="N45" s="17" t="s">
        <v>349</v>
      </c>
      <c r="O45" s="16"/>
      <c r="P45" s="17" t="s">
        <v>568</v>
      </c>
      <c r="Q45" s="15"/>
      <c r="R45" t="s">
        <v>589</v>
      </c>
    </row>
    <row r="46" spans="1:19" ht="15.75" customHeight="1" x14ac:dyDescent="0.3">
      <c r="A46" s="23">
        <v>42</v>
      </c>
      <c r="B46" t="s">
        <v>327</v>
      </c>
      <c r="C46" s="16">
        <v>4.8</v>
      </c>
      <c r="D46" s="17" t="s">
        <v>568</v>
      </c>
      <c r="E46" s="16">
        <v>4.8</v>
      </c>
      <c r="F46" s="17" t="s">
        <v>568</v>
      </c>
      <c r="G46" s="16">
        <v>4.8</v>
      </c>
      <c r="H46" s="17" t="s">
        <v>568</v>
      </c>
      <c r="I46" s="16">
        <v>4.8</v>
      </c>
      <c r="J46" s="17" t="s">
        <v>71</v>
      </c>
      <c r="K46" s="16">
        <v>6.4</v>
      </c>
      <c r="L46" s="17" t="s">
        <v>71</v>
      </c>
      <c r="M46" s="16">
        <v>6.4</v>
      </c>
      <c r="N46" s="17" t="s">
        <v>349</v>
      </c>
      <c r="O46" s="16">
        <v>6.4</v>
      </c>
      <c r="P46" s="17" t="s">
        <v>568</v>
      </c>
      <c r="Q46" s="15">
        <v>6.4</v>
      </c>
      <c r="S46" t="s">
        <v>342</v>
      </c>
    </row>
    <row r="47" spans="1:19" ht="15.75" customHeight="1" x14ac:dyDescent="0.3">
      <c r="A47" s="23">
        <v>43</v>
      </c>
      <c r="B47" t="s">
        <v>343</v>
      </c>
      <c r="C47" s="16">
        <v>4.8</v>
      </c>
      <c r="D47" s="17" t="s">
        <v>568</v>
      </c>
      <c r="E47" s="16">
        <v>4.8</v>
      </c>
      <c r="F47" s="17" t="s">
        <v>568</v>
      </c>
      <c r="G47" s="16">
        <v>4.8</v>
      </c>
      <c r="H47" s="17" t="s">
        <v>568</v>
      </c>
      <c r="I47" s="16">
        <v>4.8</v>
      </c>
      <c r="J47" s="17" t="s">
        <v>80</v>
      </c>
      <c r="K47" s="16" t="s">
        <v>574</v>
      </c>
      <c r="L47" s="17" t="s">
        <v>568</v>
      </c>
      <c r="M47" s="16" t="s">
        <v>574</v>
      </c>
      <c r="N47" s="17" t="s">
        <v>568</v>
      </c>
      <c r="O47" s="16" t="s">
        <v>574</v>
      </c>
      <c r="P47" s="17" t="s">
        <v>568</v>
      </c>
      <c r="Q47" s="15" t="s">
        <v>574</v>
      </c>
      <c r="R47" t="s">
        <v>581</v>
      </c>
      <c r="S47" t="s">
        <v>344</v>
      </c>
    </row>
    <row r="48" spans="1:19" ht="15.75" customHeight="1" x14ac:dyDescent="0.3">
      <c r="A48" s="23">
        <v>44</v>
      </c>
      <c r="B48" t="s">
        <v>345</v>
      </c>
      <c r="C48" s="16">
        <v>4.8</v>
      </c>
      <c r="D48" s="17" t="s">
        <v>568</v>
      </c>
      <c r="E48" s="16">
        <v>4.8</v>
      </c>
      <c r="F48" s="17" t="s">
        <v>568</v>
      </c>
      <c r="G48" s="16">
        <v>4.8</v>
      </c>
      <c r="H48" s="17" t="s">
        <v>568</v>
      </c>
      <c r="I48" s="16">
        <v>4.8</v>
      </c>
      <c r="J48" s="17" t="s">
        <v>80</v>
      </c>
      <c r="K48" s="16" t="s">
        <v>574</v>
      </c>
      <c r="L48" s="17" t="s">
        <v>568</v>
      </c>
      <c r="M48" s="16" t="s">
        <v>574</v>
      </c>
      <c r="N48" s="17" t="s">
        <v>568</v>
      </c>
      <c r="O48" s="16" t="s">
        <v>574</v>
      </c>
      <c r="P48" s="17" t="s">
        <v>568</v>
      </c>
      <c r="Q48" s="15" t="s">
        <v>574</v>
      </c>
      <c r="R48" t="s">
        <v>581</v>
      </c>
      <c r="S48" t="s">
        <v>346</v>
      </c>
    </row>
    <row r="49" spans="1:19" ht="15.75" customHeight="1" x14ac:dyDescent="0.3">
      <c r="A49" s="23">
        <v>45</v>
      </c>
      <c r="B49" t="s">
        <v>234</v>
      </c>
      <c r="C49" s="16">
        <v>25.4</v>
      </c>
      <c r="D49" s="17" t="s">
        <v>568</v>
      </c>
      <c r="E49" s="16">
        <v>25.4</v>
      </c>
      <c r="F49" s="17" t="s">
        <v>178</v>
      </c>
      <c r="G49" s="16">
        <v>25.4</v>
      </c>
      <c r="H49" s="17" t="s">
        <v>568</v>
      </c>
      <c r="I49" s="16">
        <v>25.4</v>
      </c>
      <c r="J49" s="17" t="s">
        <v>568</v>
      </c>
      <c r="K49" s="16">
        <v>25.4</v>
      </c>
      <c r="L49" s="17" t="s">
        <v>71</v>
      </c>
      <c r="M49" s="16">
        <v>25.4</v>
      </c>
      <c r="N49" s="17" t="s">
        <v>349</v>
      </c>
      <c r="O49" s="16">
        <v>25.4</v>
      </c>
      <c r="P49" s="17" t="s">
        <v>568</v>
      </c>
      <c r="Q49" s="15">
        <v>25.4</v>
      </c>
      <c r="S49" t="s">
        <v>235</v>
      </c>
    </row>
    <row r="50" spans="1:19" ht="15.75" customHeight="1" x14ac:dyDescent="0.3">
      <c r="A50" s="23">
        <v>46</v>
      </c>
      <c r="B50" t="s">
        <v>78</v>
      </c>
      <c r="C50" s="16">
        <v>0.05</v>
      </c>
      <c r="D50" s="17" t="s">
        <v>568</v>
      </c>
      <c r="E50" s="16">
        <v>0.05</v>
      </c>
      <c r="F50" s="17" t="s">
        <v>568</v>
      </c>
      <c r="G50" s="16">
        <v>0.05</v>
      </c>
      <c r="H50" s="17" t="s">
        <v>80</v>
      </c>
      <c r="I50" s="16">
        <v>0</v>
      </c>
      <c r="J50" s="17" t="s">
        <v>568</v>
      </c>
      <c r="K50" s="16">
        <v>0</v>
      </c>
      <c r="L50" s="17" t="s">
        <v>568</v>
      </c>
      <c r="M50" s="16">
        <v>0</v>
      </c>
      <c r="N50" s="17" t="s">
        <v>568</v>
      </c>
      <c r="O50" s="16">
        <v>0</v>
      </c>
      <c r="P50" s="17" t="s">
        <v>568</v>
      </c>
      <c r="Q50" s="15">
        <v>0</v>
      </c>
      <c r="S50" t="s">
        <v>79</v>
      </c>
    </row>
    <row r="51" spans="1:19" ht="15.75" customHeight="1" x14ac:dyDescent="0.3">
      <c r="A51" s="23">
        <v>47</v>
      </c>
      <c r="B51" t="s">
        <v>83</v>
      </c>
      <c r="C51" s="16">
        <v>25</v>
      </c>
      <c r="D51" s="17" t="s">
        <v>568</v>
      </c>
      <c r="E51" s="16">
        <v>25</v>
      </c>
      <c r="F51" s="17" t="s">
        <v>568</v>
      </c>
      <c r="G51" s="16">
        <v>25</v>
      </c>
      <c r="H51" s="17" t="s">
        <v>568</v>
      </c>
      <c r="I51" s="16">
        <v>25</v>
      </c>
      <c r="J51" s="17" t="s">
        <v>568</v>
      </c>
      <c r="K51" s="16">
        <v>25</v>
      </c>
      <c r="L51" s="17" t="s">
        <v>568</v>
      </c>
      <c r="M51" s="16">
        <v>25</v>
      </c>
      <c r="N51" s="17" t="s">
        <v>568</v>
      </c>
      <c r="O51" s="16">
        <v>25</v>
      </c>
      <c r="P51" s="17" t="s">
        <v>568</v>
      </c>
      <c r="Q51" s="15">
        <v>25</v>
      </c>
    </row>
    <row r="52" spans="1:19" ht="15.75" customHeight="1" x14ac:dyDescent="0.3">
      <c r="A52" s="23">
        <v>48</v>
      </c>
      <c r="B52" t="s">
        <v>240</v>
      </c>
      <c r="C52" s="16">
        <v>6</v>
      </c>
      <c r="D52" s="17" t="s">
        <v>568</v>
      </c>
      <c r="E52" s="16">
        <v>6</v>
      </c>
      <c r="F52" s="17" t="s">
        <v>178</v>
      </c>
      <c r="G52" s="16">
        <v>6</v>
      </c>
      <c r="H52" s="17" t="s">
        <v>568</v>
      </c>
      <c r="I52" s="16">
        <v>6</v>
      </c>
      <c r="J52" s="17" t="s">
        <v>568</v>
      </c>
      <c r="K52" s="16">
        <v>6</v>
      </c>
      <c r="L52" s="17" t="s">
        <v>568</v>
      </c>
      <c r="M52" s="16">
        <v>6</v>
      </c>
      <c r="N52" s="17" t="s">
        <v>568</v>
      </c>
      <c r="O52" s="16">
        <v>6</v>
      </c>
      <c r="P52" s="17" t="s">
        <v>568</v>
      </c>
      <c r="Q52" s="15">
        <v>6</v>
      </c>
      <c r="S52" t="s">
        <v>241</v>
      </c>
    </row>
    <row r="53" spans="1:19" ht="15.75" customHeight="1" x14ac:dyDescent="0.3">
      <c r="A53" s="23">
        <v>49</v>
      </c>
      <c r="B53" t="s">
        <v>242</v>
      </c>
      <c r="C53" s="16">
        <v>3.1749999999999998</v>
      </c>
      <c r="D53" s="17" t="s">
        <v>568</v>
      </c>
      <c r="E53" s="16">
        <v>3.1749999999999998</v>
      </c>
      <c r="F53" s="17" t="s">
        <v>178</v>
      </c>
      <c r="G53" s="16">
        <v>3.1749999999999998</v>
      </c>
      <c r="H53" s="17" t="s">
        <v>568</v>
      </c>
      <c r="I53" s="16">
        <v>3.1749999999999998</v>
      </c>
      <c r="J53" s="17" t="s">
        <v>568</v>
      </c>
      <c r="K53" s="16">
        <v>3.1749999999999998</v>
      </c>
      <c r="L53" s="17" t="s">
        <v>568</v>
      </c>
      <c r="M53" s="16">
        <v>3.1749999999999998</v>
      </c>
      <c r="N53" s="17" t="s">
        <v>568</v>
      </c>
      <c r="O53" s="16">
        <v>3.1749999999999998</v>
      </c>
      <c r="P53" s="17" t="s">
        <v>568</v>
      </c>
      <c r="Q53" s="15">
        <v>3.1749999999999998</v>
      </c>
      <c r="S53" t="s">
        <v>243</v>
      </c>
    </row>
    <row r="54" spans="1:19" ht="15.75" customHeight="1" x14ac:dyDescent="0.3">
      <c r="A54" s="23">
        <v>50</v>
      </c>
      <c r="B54" t="s">
        <v>244</v>
      </c>
      <c r="C54" s="16"/>
      <c r="D54" s="17" t="s">
        <v>715</v>
      </c>
      <c r="E54" s="16"/>
      <c r="F54" s="17" t="s">
        <v>568</v>
      </c>
      <c r="G54" s="16"/>
      <c r="H54" s="17" t="s">
        <v>568</v>
      </c>
      <c r="I54" s="16"/>
      <c r="J54" s="17" t="s">
        <v>568</v>
      </c>
      <c r="K54" s="16"/>
      <c r="L54" s="17" t="s">
        <v>568</v>
      </c>
      <c r="M54" s="16"/>
      <c r="N54" s="17" t="s">
        <v>568</v>
      </c>
      <c r="O54" s="16"/>
      <c r="P54" s="17" t="s">
        <v>568</v>
      </c>
      <c r="Q54" s="15"/>
      <c r="R54" t="s">
        <v>595</v>
      </c>
    </row>
    <row r="55" spans="1:19" ht="15.75" customHeight="1" x14ac:dyDescent="0.3">
      <c r="A55" s="23">
        <v>51</v>
      </c>
      <c r="B55" t="s">
        <v>245</v>
      </c>
      <c r="C55" s="16" t="b">
        <v>1</v>
      </c>
      <c r="D55" s="17" t="s">
        <v>568</v>
      </c>
      <c r="E55" s="16" t="b">
        <v>1</v>
      </c>
      <c r="F55" s="17" t="s">
        <v>568</v>
      </c>
      <c r="G55" s="16" t="b">
        <v>1</v>
      </c>
      <c r="H55" s="17" t="s">
        <v>568</v>
      </c>
      <c r="I55" s="16" t="b">
        <v>1</v>
      </c>
      <c r="J55" s="17" t="s">
        <v>568</v>
      </c>
      <c r="K55" s="16" t="b">
        <v>1</v>
      </c>
      <c r="L55" s="17" t="s">
        <v>568</v>
      </c>
      <c r="M55" s="16" t="b">
        <v>1</v>
      </c>
      <c r="N55" s="17" t="s">
        <v>568</v>
      </c>
      <c r="O55" s="16" t="b">
        <v>1</v>
      </c>
      <c r="P55" s="17" t="s">
        <v>568</v>
      </c>
      <c r="Q55" s="15" t="b">
        <v>1</v>
      </c>
    </row>
    <row r="56" spans="1:19" ht="15.75" customHeight="1" x14ac:dyDescent="0.3">
      <c r="A56" s="23">
        <v>52</v>
      </c>
      <c r="B56" t="s">
        <v>85</v>
      </c>
      <c r="C56" s="16">
        <v>6.7</v>
      </c>
      <c r="D56" s="17" t="s">
        <v>568</v>
      </c>
      <c r="E56" s="16">
        <v>6.7</v>
      </c>
      <c r="F56" s="17" t="s">
        <v>568</v>
      </c>
      <c r="G56" s="16">
        <v>6.7</v>
      </c>
      <c r="H56" s="17" t="s">
        <v>568</v>
      </c>
      <c r="I56" s="16">
        <v>6.7</v>
      </c>
      <c r="J56" s="17" t="s">
        <v>568</v>
      </c>
      <c r="K56" s="16">
        <v>6.7</v>
      </c>
      <c r="L56" s="17" t="s">
        <v>568</v>
      </c>
      <c r="M56" s="16">
        <v>6.7</v>
      </c>
      <c r="N56" s="17" t="s">
        <v>568</v>
      </c>
      <c r="O56" s="16">
        <v>6.7</v>
      </c>
      <c r="P56" s="17" t="s">
        <v>568</v>
      </c>
      <c r="Q56" s="15">
        <v>6.7</v>
      </c>
    </row>
    <row r="57" spans="1:19" ht="15.75" customHeight="1" x14ac:dyDescent="0.3">
      <c r="A57" s="23">
        <v>53</v>
      </c>
      <c r="B57" t="s">
        <v>246</v>
      </c>
      <c r="C57" s="16" t="b">
        <v>0</v>
      </c>
      <c r="D57" s="17" t="s">
        <v>568</v>
      </c>
      <c r="E57" s="16" t="b">
        <v>0</v>
      </c>
      <c r="F57" s="17" t="s">
        <v>568</v>
      </c>
      <c r="G57" s="16" t="b">
        <v>0</v>
      </c>
      <c r="H57" s="17" t="s">
        <v>568</v>
      </c>
      <c r="I57" s="16" t="b">
        <v>0</v>
      </c>
      <c r="J57" s="17" t="s">
        <v>568</v>
      </c>
      <c r="K57" s="16" t="b">
        <v>0</v>
      </c>
      <c r="L57" s="17" t="s">
        <v>568</v>
      </c>
      <c r="M57" s="16" t="b">
        <v>0</v>
      </c>
      <c r="N57" s="17" t="s">
        <v>568</v>
      </c>
      <c r="O57" s="16" t="b">
        <v>0</v>
      </c>
      <c r="P57" s="17" t="s">
        <v>568</v>
      </c>
      <c r="Q57" s="15" t="b">
        <v>0</v>
      </c>
    </row>
    <row r="58" spans="1:19" ht="15.75" customHeight="1" x14ac:dyDescent="0.3">
      <c r="A58" s="23">
        <v>54</v>
      </c>
      <c r="B58" t="s">
        <v>247</v>
      </c>
      <c r="C58" s="16"/>
      <c r="D58" s="17" t="s">
        <v>715</v>
      </c>
      <c r="E58" s="16">
        <v>100000</v>
      </c>
      <c r="F58" s="17" t="s">
        <v>568</v>
      </c>
      <c r="G58" s="16">
        <v>100000</v>
      </c>
      <c r="H58" s="17" t="s">
        <v>568</v>
      </c>
      <c r="I58" s="16">
        <v>100000</v>
      </c>
      <c r="J58" s="17" t="s">
        <v>568</v>
      </c>
      <c r="K58" s="16">
        <v>100000</v>
      </c>
      <c r="L58" s="17" t="s">
        <v>568</v>
      </c>
      <c r="M58" s="16">
        <v>100000</v>
      </c>
      <c r="N58" s="17" t="s">
        <v>568</v>
      </c>
      <c r="O58" s="16">
        <v>100000</v>
      </c>
      <c r="P58" s="17" t="s">
        <v>568</v>
      </c>
      <c r="Q58" s="15">
        <v>100000</v>
      </c>
      <c r="R58" t="s">
        <v>716</v>
      </c>
    </row>
    <row r="59" spans="1:19" ht="15.75" customHeight="1" x14ac:dyDescent="0.3">
      <c r="A59" s="23">
        <v>55</v>
      </c>
      <c r="B59" t="s">
        <v>248</v>
      </c>
      <c r="C59" s="16"/>
      <c r="D59" s="17" t="s">
        <v>715</v>
      </c>
      <c r="E59" s="16">
        <v>2</v>
      </c>
      <c r="F59" s="17" t="s">
        <v>568</v>
      </c>
      <c r="G59" s="16">
        <v>2</v>
      </c>
      <c r="H59" s="17" t="s">
        <v>568</v>
      </c>
      <c r="I59" s="16">
        <v>2</v>
      </c>
      <c r="J59" s="17" t="s">
        <v>568</v>
      </c>
      <c r="K59" s="16">
        <v>2</v>
      </c>
      <c r="L59" s="17" t="s">
        <v>568</v>
      </c>
      <c r="M59" s="16">
        <v>2</v>
      </c>
      <c r="N59" s="17" t="s">
        <v>568</v>
      </c>
      <c r="O59" s="16">
        <v>2</v>
      </c>
      <c r="P59" s="17" t="s">
        <v>568</v>
      </c>
      <c r="Q59" s="15">
        <v>2</v>
      </c>
      <c r="R59" t="s">
        <v>716</v>
      </c>
    </row>
    <row r="60" spans="1:19" s="25" customFormat="1" ht="15.75" customHeight="1" thickBot="1" x14ac:dyDescent="0.35">
      <c r="A60" s="24">
        <v>56</v>
      </c>
      <c r="B60" s="25" t="s">
        <v>249</v>
      </c>
      <c r="C60" s="27">
        <v>1</v>
      </c>
      <c r="D60" s="28" t="s">
        <v>568</v>
      </c>
      <c r="E60" s="27">
        <v>1</v>
      </c>
      <c r="F60" s="28" t="s">
        <v>178</v>
      </c>
      <c r="G60" s="27">
        <v>1</v>
      </c>
      <c r="H60" s="28" t="s">
        <v>568</v>
      </c>
      <c r="I60" s="27">
        <v>1</v>
      </c>
      <c r="J60" s="28" t="s">
        <v>568</v>
      </c>
      <c r="K60" s="27">
        <v>1</v>
      </c>
      <c r="L60" s="28" t="s">
        <v>568</v>
      </c>
      <c r="M60" s="27">
        <v>1</v>
      </c>
      <c r="N60" s="28" t="s">
        <v>568</v>
      </c>
      <c r="O60" s="27">
        <v>1</v>
      </c>
      <c r="P60" s="28" t="s">
        <v>568</v>
      </c>
      <c r="Q60" s="29">
        <v>1</v>
      </c>
      <c r="S60" s="25" t="s">
        <v>250</v>
      </c>
    </row>
    <row r="62" spans="1:19" x14ac:dyDescent="0.3">
      <c r="B62" t="s">
        <v>625</v>
      </c>
    </row>
  </sheetData>
  <pageMargins left="0.7" right="0.7" top="0.75" bottom="0.75" header="0.3" footer="0.3"/>
  <pageSetup orientation="portrait" horizontalDpi="1200" verticalDpi="12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E040F8-6CB4-4683-B79C-E45029C02F7F}">
  <sheetPr codeName="Sheet13">
    <tabColor theme="2"/>
  </sheetPr>
  <dimension ref="A1:O53"/>
  <sheetViews>
    <sheetView workbookViewId="0">
      <selection activeCell="B9" sqref="B9"/>
    </sheetView>
  </sheetViews>
  <sheetFormatPr defaultRowHeight="14.4" x14ac:dyDescent="0.3"/>
  <cols>
    <col min="1" max="1" width="3" bestFit="1" customWidth="1"/>
    <col min="2" max="2" width="38" bestFit="1" customWidth="1"/>
    <col min="3" max="3" width="7.44140625" style="11" customWidth="1"/>
    <col min="4" max="4" width="11.5546875" style="12" hidden="1" customWidth="1"/>
    <col min="5" max="5" width="8.33203125" style="11" customWidth="1"/>
    <col min="6" max="6" width="11.44140625" style="12" hidden="1" customWidth="1"/>
    <col min="7" max="7" width="8.33203125" style="11" customWidth="1"/>
    <col min="8" max="8" width="10.6640625" style="12" hidden="1" customWidth="1"/>
    <col min="9" max="9" width="8.33203125" style="11" customWidth="1"/>
    <col min="10" max="10" width="14.109375" style="12" hidden="1" customWidth="1"/>
    <col min="11" max="11" width="8.33203125" style="11" customWidth="1"/>
    <col min="12" max="12" width="11.109375" style="12" hidden="1" customWidth="1"/>
    <col min="13" max="13" width="9.109375" customWidth="1"/>
    <col min="14" max="14" width="13.5546875" customWidth="1"/>
    <col min="15" max="15" width="14.44140625" customWidth="1"/>
  </cols>
  <sheetData>
    <row r="1" spans="1:15" x14ac:dyDescent="0.3">
      <c r="C1" s="7"/>
      <c r="D1" s="7"/>
      <c r="E1" s="7"/>
      <c r="F1" s="7"/>
      <c r="G1" s="7"/>
      <c r="H1" s="7"/>
      <c r="I1" s="7"/>
      <c r="J1" s="7"/>
      <c r="K1" s="7"/>
      <c r="L1" s="7"/>
    </row>
    <row r="2" spans="1:15" ht="15.6" x14ac:dyDescent="0.3">
      <c r="B2" s="41" t="s">
        <v>710</v>
      </c>
      <c r="C2" s="7"/>
      <c r="D2" s="7"/>
      <c r="E2" s="7"/>
      <c r="F2" s="7"/>
      <c r="G2" s="7"/>
      <c r="H2" s="7"/>
      <c r="I2" s="7"/>
      <c r="J2" s="7"/>
      <c r="K2" s="7"/>
      <c r="L2" s="7"/>
    </row>
    <row r="3" spans="1:15" ht="15" thickBot="1" x14ac:dyDescent="0.35">
      <c r="C3" s="7"/>
      <c r="D3" s="7"/>
      <c r="E3" s="7"/>
      <c r="F3" s="7"/>
      <c r="G3" s="7"/>
      <c r="H3" s="7"/>
      <c r="I3" s="7"/>
      <c r="J3" s="7"/>
      <c r="K3" s="7"/>
      <c r="L3" s="7"/>
    </row>
    <row r="4" spans="1:15" s="22" customFormat="1" ht="45" customHeight="1" x14ac:dyDescent="0.3">
      <c r="A4" s="18" t="s">
        <v>0</v>
      </c>
      <c r="B4" s="19" t="s">
        <v>56</v>
      </c>
      <c r="C4" s="20" t="s">
        <v>698</v>
      </c>
      <c r="D4" s="20" t="s">
        <v>62</v>
      </c>
      <c r="E4" s="20" t="s">
        <v>606</v>
      </c>
      <c r="F4" s="20" t="s">
        <v>274</v>
      </c>
      <c r="G4" s="20" t="s">
        <v>609</v>
      </c>
      <c r="H4" s="20" t="s">
        <v>275</v>
      </c>
      <c r="I4" s="20" t="s">
        <v>607</v>
      </c>
      <c r="J4" s="20" t="s">
        <v>295</v>
      </c>
      <c r="K4" s="20" t="s">
        <v>608</v>
      </c>
      <c r="L4" s="20" t="s">
        <v>296</v>
      </c>
      <c r="M4" s="20" t="s">
        <v>610</v>
      </c>
      <c r="N4" s="21" t="s">
        <v>63</v>
      </c>
      <c r="O4" s="22" t="s">
        <v>711</v>
      </c>
    </row>
    <row r="5" spans="1:15" x14ac:dyDescent="0.3">
      <c r="A5" s="23">
        <v>1</v>
      </c>
      <c r="B5" t="s">
        <v>357</v>
      </c>
      <c r="C5" s="16">
        <v>0.8</v>
      </c>
      <c r="D5" s="17" t="s">
        <v>568</v>
      </c>
      <c r="E5" s="16">
        <v>0.8</v>
      </c>
      <c r="F5" s="17" t="s">
        <v>568</v>
      </c>
      <c r="G5" s="16">
        <v>0.8</v>
      </c>
      <c r="H5" s="17" t="s">
        <v>568</v>
      </c>
      <c r="I5" s="16">
        <v>0.8</v>
      </c>
      <c r="J5" s="17" t="s">
        <v>568</v>
      </c>
      <c r="K5" s="16">
        <v>0.8</v>
      </c>
      <c r="L5" s="17" t="s">
        <v>568</v>
      </c>
      <c r="M5" s="15">
        <v>0.8</v>
      </c>
    </row>
    <row r="6" spans="1:15" x14ac:dyDescent="0.3">
      <c r="A6" s="23">
        <v>2</v>
      </c>
      <c r="B6" t="s">
        <v>83</v>
      </c>
      <c r="C6" s="16">
        <v>1.6</v>
      </c>
      <c r="D6" s="17" t="s">
        <v>568</v>
      </c>
      <c r="E6" s="16">
        <v>1.6</v>
      </c>
      <c r="F6" s="17" t="s">
        <v>568</v>
      </c>
      <c r="G6" s="16">
        <v>1.6</v>
      </c>
      <c r="H6" s="17" t="s">
        <v>568</v>
      </c>
      <c r="I6" s="16">
        <v>1.6</v>
      </c>
      <c r="J6" s="17" t="s">
        <v>568</v>
      </c>
      <c r="K6" s="16">
        <v>1.6</v>
      </c>
      <c r="L6" s="17" t="s">
        <v>568</v>
      </c>
      <c r="M6" s="15">
        <v>1.6</v>
      </c>
    </row>
    <row r="7" spans="1:15" s="25" customFormat="1" ht="15" thickBot="1" x14ac:dyDescent="0.35">
      <c r="A7" s="24">
        <v>3</v>
      </c>
      <c r="B7" s="25" t="s">
        <v>85</v>
      </c>
      <c r="C7" s="27">
        <v>7</v>
      </c>
      <c r="D7" s="28" t="s">
        <v>568</v>
      </c>
      <c r="E7" s="27">
        <v>7</v>
      </c>
      <c r="F7" s="28" t="s">
        <v>568</v>
      </c>
      <c r="G7" s="27">
        <v>7</v>
      </c>
      <c r="H7" s="28" t="s">
        <v>568</v>
      </c>
      <c r="I7" s="27">
        <v>7</v>
      </c>
      <c r="J7" s="28" t="s">
        <v>568</v>
      </c>
      <c r="K7" s="27">
        <v>7</v>
      </c>
      <c r="L7" s="28" t="s">
        <v>568</v>
      </c>
      <c r="M7" s="29">
        <v>7</v>
      </c>
    </row>
    <row r="8" spans="1:15" x14ac:dyDescent="0.3">
      <c r="C8" s="16"/>
      <c r="D8" s="17"/>
      <c r="E8" s="16"/>
      <c r="F8" s="17"/>
      <c r="G8" s="16"/>
      <c r="H8" s="17"/>
      <c r="I8" s="16"/>
      <c r="J8" s="17"/>
      <c r="K8" s="15"/>
      <c r="L8"/>
    </row>
    <row r="9" spans="1:15" x14ac:dyDescent="0.3">
      <c r="B9" t="s">
        <v>625</v>
      </c>
      <c r="C9" s="16"/>
      <c r="D9" s="17"/>
      <c r="E9" s="16"/>
      <c r="F9" s="17"/>
      <c r="G9" s="16"/>
      <c r="H9" s="17"/>
      <c r="I9" s="16"/>
      <c r="J9" s="17"/>
      <c r="K9" s="15"/>
      <c r="L9"/>
    </row>
    <row r="10" spans="1:15" x14ac:dyDescent="0.3">
      <c r="C10" s="16"/>
      <c r="D10" s="17"/>
      <c r="E10" s="16"/>
      <c r="F10" s="17"/>
      <c r="G10" s="16"/>
      <c r="H10" s="17"/>
      <c r="I10" s="16"/>
      <c r="J10" s="17"/>
      <c r="K10" s="15"/>
      <c r="L10"/>
    </row>
    <row r="11" spans="1:15" s="7" customFormat="1" x14ac:dyDescent="0.3">
      <c r="A11"/>
      <c r="B11"/>
      <c r="C11" s="16"/>
      <c r="D11" s="17"/>
      <c r="E11" s="16"/>
      <c r="F11" s="17"/>
      <c r="G11" s="16"/>
      <c r="H11" s="17"/>
      <c r="I11" s="16"/>
      <c r="J11" s="17"/>
      <c r="K11" s="15"/>
      <c r="L11"/>
      <c r="M11"/>
    </row>
    <row r="12" spans="1:15" s="7" customFormat="1" x14ac:dyDescent="0.3">
      <c r="A12"/>
      <c r="B12"/>
      <c r="C12" s="16"/>
      <c r="D12" s="17"/>
      <c r="E12" s="16"/>
      <c r="F12" s="17"/>
      <c r="G12" s="16"/>
      <c r="H12" s="17"/>
      <c r="I12" s="16"/>
      <c r="J12" s="17"/>
      <c r="K12" s="15"/>
      <c r="L12"/>
      <c r="M12"/>
    </row>
    <row r="13" spans="1:15" s="7" customFormat="1" x14ac:dyDescent="0.3">
      <c r="A13"/>
      <c r="B13"/>
      <c r="C13" s="16"/>
      <c r="D13" s="17"/>
      <c r="E13" s="16"/>
      <c r="F13" s="17"/>
      <c r="G13" s="16"/>
      <c r="H13" s="17"/>
      <c r="I13" s="16"/>
      <c r="J13" s="17"/>
      <c r="K13" s="15"/>
      <c r="L13"/>
      <c r="M13"/>
    </row>
    <row r="14" spans="1:15" x14ac:dyDescent="0.3">
      <c r="C14" s="16"/>
      <c r="D14" s="17"/>
      <c r="E14" s="16"/>
      <c r="F14" s="17"/>
      <c r="G14" s="16"/>
      <c r="H14" s="17"/>
      <c r="I14" s="16"/>
      <c r="J14" s="17"/>
      <c r="K14" s="15"/>
      <c r="L14"/>
    </row>
    <row r="15" spans="1:15" x14ac:dyDescent="0.3">
      <c r="C15" s="16"/>
      <c r="D15" s="17"/>
      <c r="E15" s="16"/>
      <c r="F15" s="17"/>
      <c r="G15" s="16"/>
      <c r="H15" s="17"/>
      <c r="I15" s="16"/>
      <c r="J15" s="17"/>
      <c r="K15" s="15"/>
      <c r="L15"/>
    </row>
    <row r="16" spans="1:15" x14ac:dyDescent="0.3">
      <c r="C16" s="16"/>
      <c r="D16" s="17"/>
      <c r="E16" s="16"/>
      <c r="F16" s="17"/>
      <c r="G16" s="16"/>
      <c r="H16" s="17"/>
      <c r="I16" s="16"/>
      <c r="J16" s="17"/>
      <c r="K16" s="15"/>
      <c r="L16"/>
    </row>
    <row r="17" spans="3:12" x14ac:dyDescent="0.3">
      <c r="C17" s="16"/>
      <c r="D17" s="17"/>
      <c r="E17" s="16"/>
      <c r="F17" s="17"/>
      <c r="G17" s="16"/>
      <c r="H17" s="17"/>
      <c r="I17" s="16"/>
      <c r="J17" s="17"/>
      <c r="K17" s="15"/>
      <c r="L17"/>
    </row>
    <row r="18" spans="3:12" x14ac:dyDescent="0.3">
      <c r="C18" s="16"/>
      <c r="D18" s="17"/>
      <c r="E18" s="16"/>
      <c r="F18" s="17"/>
      <c r="G18" s="16"/>
      <c r="H18" s="17"/>
      <c r="I18" s="16"/>
      <c r="J18" s="17"/>
      <c r="K18" s="15"/>
      <c r="L18"/>
    </row>
    <row r="19" spans="3:12" x14ac:dyDescent="0.3">
      <c r="C19" s="16"/>
      <c r="D19" s="17"/>
      <c r="E19" s="16"/>
      <c r="F19" s="17"/>
      <c r="G19" s="16"/>
      <c r="H19" s="17"/>
      <c r="I19" s="16"/>
      <c r="J19" s="17"/>
      <c r="K19" s="15"/>
      <c r="L19"/>
    </row>
    <row r="20" spans="3:12" x14ac:dyDescent="0.3">
      <c r="C20" s="16"/>
      <c r="D20" s="17"/>
      <c r="E20" s="16"/>
      <c r="F20" s="17"/>
      <c r="G20" s="16"/>
      <c r="H20" s="17"/>
      <c r="I20" s="16"/>
      <c r="J20" s="17"/>
      <c r="K20" s="15"/>
      <c r="L20"/>
    </row>
    <row r="21" spans="3:12" x14ac:dyDescent="0.3">
      <c r="C21" s="16"/>
      <c r="D21" s="17"/>
      <c r="E21" s="16"/>
      <c r="F21" s="17"/>
      <c r="G21" s="16"/>
      <c r="H21" s="17"/>
      <c r="I21" s="16"/>
      <c r="J21" s="17"/>
      <c r="K21" s="15"/>
      <c r="L21"/>
    </row>
    <row r="22" spans="3:12" x14ac:dyDescent="0.3">
      <c r="C22" s="16"/>
      <c r="D22" s="17"/>
      <c r="E22" s="16"/>
      <c r="F22" s="17"/>
      <c r="G22" s="16"/>
      <c r="H22" s="17"/>
      <c r="I22" s="16"/>
      <c r="J22" s="17"/>
      <c r="K22" s="15"/>
      <c r="L22"/>
    </row>
    <row r="23" spans="3:12" x14ac:dyDescent="0.3">
      <c r="C23" s="16"/>
      <c r="D23" s="17"/>
      <c r="E23" s="16"/>
      <c r="F23" s="17"/>
      <c r="G23" s="16"/>
      <c r="H23" s="17"/>
      <c r="I23" s="16"/>
      <c r="J23" s="17"/>
      <c r="K23" s="15"/>
      <c r="L23"/>
    </row>
    <row r="24" spans="3:12" x14ac:dyDescent="0.3">
      <c r="C24" s="16"/>
      <c r="D24" s="17"/>
      <c r="E24" s="16"/>
      <c r="F24" s="17"/>
      <c r="G24" s="16"/>
      <c r="H24" s="17"/>
      <c r="I24" s="16"/>
      <c r="J24" s="17"/>
      <c r="K24" s="15"/>
      <c r="L24"/>
    </row>
    <row r="25" spans="3:12" x14ac:dyDescent="0.3">
      <c r="C25" s="16"/>
      <c r="D25" s="17"/>
      <c r="E25" s="16"/>
      <c r="F25" s="17"/>
      <c r="G25" s="16"/>
      <c r="H25" s="17"/>
      <c r="I25" s="16"/>
      <c r="J25" s="17"/>
      <c r="K25" s="15"/>
      <c r="L25"/>
    </row>
    <row r="26" spans="3:12" x14ac:dyDescent="0.3">
      <c r="C26" s="16"/>
      <c r="D26" s="17"/>
      <c r="E26" s="16"/>
      <c r="F26" s="17"/>
      <c r="G26" s="16"/>
      <c r="H26" s="17"/>
      <c r="I26" s="16"/>
      <c r="J26" s="17"/>
      <c r="K26" s="15"/>
      <c r="L26"/>
    </row>
    <row r="27" spans="3:12" x14ac:dyDescent="0.3">
      <c r="C27" s="16"/>
      <c r="D27" s="17"/>
      <c r="E27" s="16"/>
      <c r="F27" s="17"/>
      <c r="G27" s="16"/>
      <c r="H27" s="17"/>
      <c r="I27" s="16"/>
      <c r="J27" s="17"/>
      <c r="K27" s="15"/>
      <c r="L27"/>
    </row>
    <row r="28" spans="3:12" x14ac:dyDescent="0.3">
      <c r="C28" s="16"/>
      <c r="D28" s="17"/>
      <c r="E28" s="16"/>
      <c r="F28" s="17"/>
      <c r="G28" s="16"/>
      <c r="H28" s="17"/>
      <c r="I28" s="16"/>
      <c r="J28" s="17"/>
      <c r="K28" s="15"/>
      <c r="L28"/>
    </row>
    <row r="29" spans="3:12" x14ac:dyDescent="0.3">
      <c r="C29" s="16"/>
      <c r="D29" s="17"/>
      <c r="E29" s="16"/>
      <c r="F29" s="17"/>
      <c r="G29" s="16"/>
      <c r="H29" s="17"/>
      <c r="I29" s="16"/>
      <c r="J29" s="17"/>
      <c r="K29" s="15"/>
      <c r="L29"/>
    </row>
    <row r="30" spans="3:12" x14ac:dyDescent="0.3">
      <c r="C30" s="16"/>
      <c r="D30" s="17"/>
      <c r="E30" s="16"/>
      <c r="F30" s="17"/>
      <c r="G30" s="16"/>
      <c r="H30" s="17"/>
      <c r="I30" s="16"/>
      <c r="J30" s="17"/>
      <c r="K30" s="15"/>
      <c r="L30"/>
    </row>
    <row r="31" spans="3:12" x14ac:dyDescent="0.3">
      <c r="C31" s="16"/>
      <c r="D31" s="17"/>
      <c r="E31" s="16"/>
      <c r="F31" s="17"/>
      <c r="G31" s="16"/>
      <c r="H31" s="17"/>
      <c r="I31" s="16"/>
      <c r="J31" s="17"/>
      <c r="K31" s="15"/>
      <c r="L31"/>
    </row>
    <row r="32" spans="3:12" x14ac:dyDescent="0.3">
      <c r="C32" s="16"/>
      <c r="D32" s="17"/>
      <c r="E32" s="16"/>
      <c r="F32" s="17"/>
      <c r="G32" s="16"/>
      <c r="H32" s="17"/>
      <c r="I32" s="16"/>
      <c r="J32" s="17"/>
      <c r="K32" s="15"/>
      <c r="L32"/>
    </row>
    <row r="33" spans="3:12" x14ac:dyDescent="0.3">
      <c r="C33" s="16"/>
      <c r="D33" s="17"/>
      <c r="E33" s="16"/>
      <c r="F33" s="17"/>
      <c r="G33" s="16"/>
      <c r="H33" s="17"/>
      <c r="I33" s="16"/>
      <c r="J33" s="17"/>
      <c r="K33" s="15"/>
      <c r="L33"/>
    </row>
    <row r="34" spans="3:12" x14ac:dyDescent="0.3">
      <c r="C34" s="16"/>
      <c r="D34" s="17"/>
      <c r="E34" s="16"/>
      <c r="F34" s="17"/>
      <c r="G34" s="16"/>
      <c r="H34" s="17"/>
      <c r="I34" s="16"/>
      <c r="J34" s="17"/>
      <c r="K34" s="15"/>
      <c r="L34"/>
    </row>
    <row r="35" spans="3:12" x14ac:dyDescent="0.3">
      <c r="C35" s="16"/>
      <c r="D35" s="17"/>
      <c r="E35" s="16"/>
      <c r="F35" s="17"/>
      <c r="G35" s="16"/>
      <c r="H35" s="17"/>
      <c r="I35" s="16"/>
      <c r="J35" s="17"/>
      <c r="K35" s="15"/>
      <c r="L35"/>
    </row>
    <row r="36" spans="3:12" x14ac:dyDescent="0.3">
      <c r="C36" s="16"/>
      <c r="D36" s="17"/>
      <c r="E36" s="16"/>
      <c r="F36" s="17"/>
      <c r="G36" s="16"/>
      <c r="H36" s="17"/>
      <c r="I36" s="16"/>
      <c r="J36" s="17"/>
      <c r="K36" s="15"/>
      <c r="L36"/>
    </row>
    <row r="37" spans="3:12" x14ac:dyDescent="0.3">
      <c r="C37" s="16"/>
      <c r="D37" s="17"/>
      <c r="E37" s="16"/>
      <c r="F37" s="17"/>
      <c r="G37" s="16"/>
      <c r="H37" s="17"/>
      <c r="I37" s="16"/>
      <c r="J37" s="17"/>
      <c r="K37" s="15"/>
      <c r="L37"/>
    </row>
    <row r="38" spans="3:12" x14ac:dyDescent="0.3">
      <c r="C38" s="16"/>
      <c r="D38" s="17"/>
      <c r="E38" s="16"/>
      <c r="F38" s="17"/>
      <c r="G38" s="16"/>
      <c r="H38" s="17"/>
      <c r="I38" s="16"/>
      <c r="J38" s="17"/>
      <c r="K38" s="15"/>
      <c r="L38"/>
    </row>
    <row r="39" spans="3:12" x14ac:dyDescent="0.3">
      <c r="C39" s="16"/>
      <c r="D39" s="17"/>
      <c r="E39" s="16"/>
      <c r="F39" s="17"/>
      <c r="G39" s="16"/>
      <c r="H39" s="17"/>
      <c r="I39" s="16"/>
      <c r="J39" s="17"/>
      <c r="K39" s="15"/>
      <c r="L39"/>
    </row>
    <row r="40" spans="3:12" x14ac:dyDescent="0.3">
      <c r="C40" s="16"/>
      <c r="D40" s="17"/>
      <c r="E40" s="16"/>
      <c r="F40" s="17"/>
      <c r="G40" s="16"/>
      <c r="H40" s="17"/>
      <c r="I40" s="16"/>
      <c r="J40" s="17"/>
      <c r="K40" s="15"/>
      <c r="L40"/>
    </row>
    <row r="41" spans="3:12" x14ac:dyDescent="0.3">
      <c r="C41" s="16"/>
      <c r="D41" s="17"/>
      <c r="E41" s="16"/>
      <c r="F41" s="17"/>
      <c r="G41" s="16"/>
      <c r="H41" s="17"/>
      <c r="I41" s="16"/>
      <c r="J41" s="17"/>
      <c r="K41" s="15"/>
      <c r="L41"/>
    </row>
    <row r="42" spans="3:12" x14ac:dyDescent="0.3">
      <c r="C42" s="16"/>
      <c r="D42" s="17"/>
      <c r="E42" s="16"/>
      <c r="F42" s="17"/>
      <c r="G42" s="16"/>
      <c r="H42" s="17"/>
      <c r="I42" s="16"/>
      <c r="J42" s="17"/>
      <c r="K42" s="15"/>
      <c r="L42"/>
    </row>
    <row r="43" spans="3:12" x14ac:dyDescent="0.3">
      <c r="C43" s="16"/>
      <c r="D43" s="17"/>
      <c r="E43" s="16"/>
      <c r="F43" s="17"/>
      <c r="G43" s="16"/>
      <c r="H43" s="17"/>
      <c r="I43" s="16"/>
      <c r="J43" s="17"/>
      <c r="K43" s="15"/>
      <c r="L43"/>
    </row>
    <row r="44" spans="3:12" x14ac:dyDescent="0.3">
      <c r="C44" s="16"/>
      <c r="D44" s="17"/>
      <c r="E44" s="16"/>
      <c r="F44" s="17"/>
      <c r="G44" s="16"/>
      <c r="H44" s="17"/>
      <c r="I44" s="16"/>
      <c r="J44" s="17"/>
      <c r="K44" s="15"/>
      <c r="L44"/>
    </row>
    <row r="45" spans="3:12" x14ac:dyDescent="0.3">
      <c r="C45" s="16"/>
      <c r="D45" s="17"/>
      <c r="E45" s="16"/>
      <c r="F45" s="17"/>
      <c r="G45" s="16"/>
      <c r="H45" s="17"/>
      <c r="I45" s="16"/>
      <c r="J45" s="17"/>
      <c r="K45" s="15"/>
      <c r="L45"/>
    </row>
    <row r="46" spans="3:12" x14ac:dyDescent="0.3">
      <c r="C46" s="16"/>
      <c r="D46" s="17"/>
      <c r="E46" s="16"/>
      <c r="F46" s="17"/>
      <c r="G46" s="16"/>
      <c r="H46" s="17"/>
      <c r="I46" s="16"/>
      <c r="J46" s="17"/>
      <c r="K46" s="15"/>
      <c r="L46"/>
    </row>
    <row r="47" spans="3:12" x14ac:dyDescent="0.3">
      <c r="C47" s="16"/>
      <c r="D47" s="17"/>
      <c r="E47" s="16"/>
      <c r="F47" s="17"/>
      <c r="G47" s="16"/>
      <c r="H47" s="17"/>
      <c r="I47" s="16"/>
      <c r="J47" s="17"/>
      <c r="K47" s="15"/>
      <c r="L47"/>
    </row>
    <row r="48" spans="3:12" x14ac:dyDescent="0.3">
      <c r="C48" s="16"/>
      <c r="D48" s="17"/>
      <c r="E48" s="16"/>
      <c r="F48" s="17"/>
      <c r="G48" s="16"/>
      <c r="H48" s="17"/>
      <c r="I48" s="16"/>
      <c r="J48" s="17"/>
      <c r="K48" s="15"/>
      <c r="L48"/>
    </row>
    <row r="49" spans="3:12" x14ac:dyDescent="0.3">
      <c r="C49" s="16"/>
      <c r="D49" s="17"/>
      <c r="E49" s="16"/>
      <c r="F49" s="17"/>
      <c r="G49" s="16"/>
      <c r="H49" s="17"/>
      <c r="I49" s="16"/>
      <c r="J49" s="17"/>
      <c r="K49" s="15"/>
      <c r="L49"/>
    </row>
    <row r="50" spans="3:12" x14ac:dyDescent="0.3">
      <c r="C50" s="16"/>
      <c r="D50" s="17"/>
      <c r="E50" s="16"/>
      <c r="F50" s="17"/>
      <c r="G50" s="16"/>
      <c r="H50" s="17"/>
      <c r="I50" s="16"/>
      <c r="J50" s="17"/>
      <c r="K50" s="15"/>
      <c r="L50"/>
    </row>
    <row r="51" spans="3:12" x14ac:dyDescent="0.3">
      <c r="C51" s="16"/>
      <c r="D51" s="17"/>
      <c r="E51" s="16"/>
      <c r="F51" s="17"/>
      <c r="G51" s="16"/>
      <c r="H51" s="17"/>
      <c r="I51" s="16"/>
      <c r="J51" s="17"/>
      <c r="K51" s="15"/>
      <c r="L51"/>
    </row>
    <row r="52" spans="3:12" x14ac:dyDescent="0.3">
      <c r="C52" s="16"/>
      <c r="D52" s="17"/>
      <c r="E52" s="16"/>
      <c r="F52" s="17"/>
      <c r="G52" s="16"/>
      <c r="H52" s="17"/>
      <c r="I52" s="16"/>
      <c r="J52" s="17"/>
      <c r="K52" s="15"/>
      <c r="L52"/>
    </row>
    <row r="53" spans="3:12" x14ac:dyDescent="0.3">
      <c r="C53" s="16"/>
      <c r="D53" s="17"/>
      <c r="E53" s="16"/>
      <c r="F53" s="17"/>
      <c r="G53" s="16"/>
      <c r="H53" s="17"/>
      <c r="I53" s="16"/>
      <c r="J53" s="17"/>
      <c r="K53" s="15"/>
      <c r="L53"/>
    </row>
  </sheetData>
  <pageMargins left="0.7" right="0.7" top="0.75" bottom="0.75" header="0.3" footer="0.3"/>
  <pageSetup orientation="portrait" horizontalDpi="1200" verticalDpi="12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D2FD1E-5FD7-42EA-982D-C831BE33096D}">
  <sheetPr codeName="Sheet14">
    <tabColor theme="2"/>
  </sheetPr>
  <dimension ref="A1:T57"/>
  <sheetViews>
    <sheetView workbookViewId="0">
      <selection activeCell="B57" sqref="B57"/>
    </sheetView>
  </sheetViews>
  <sheetFormatPr defaultRowHeight="14.4" x14ac:dyDescent="0.3"/>
  <cols>
    <col min="1" max="1" width="3" bestFit="1" customWidth="1"/>
    <col min="2" max="2" width="38" bestFit="1" customWidth="1"/>
    <col min="3" max="3" width="9.44140625" style="11" bestFit="1" customWidth="1"/>
    <col min="4" max="4" width="10.5546875" style="12" hidden="1" customWidth="1"/>
    <col min="5" max="5" width="9.44140625" style="11" bestFit="1" customWidth="1"/>
    <col min="6" max="6" width="10.88671875" style="12" hidden="1" customWidth="1"/>
    <col min="7" max="7" width="9.44140625" style="11" customWidth="1"/>
    <col min="8" max="8" width="11.109375" style="12" hidden="1" customWidth="1"/>
    <col min="9" max="9" width="13.6640625" style="11" bestFit="1" customWidth="1"/>
    <col min="10" max="10" width="11.109375" style="12" hidden="1" customWidth="1"/>
    <col min="11" max="11" width="10.44140625" style="11" customWidth="1"/>
    <col min="12" max="12" width="11.109375" style="12" hidden="1" customWidth="1"/>
    <col min="13" max="13" width="8.44140625" style="11" customWidth="1"/>
    <col min="14" max="14" width="10.5546875" style="12" hidden="1" customWidth="1"/>
    <col min="15" max="15" width="10.44140625" style="11" customWidth="1"/>
    <col min="16" max="16" width="10.44140625" style="12" hidden="1" customWidth="1"/>
    <col min="17" max="17" width="7.88671875" style="11" customWidth="1"/>
    <col min="18" max="18" width="61.5546875" style="12" customWidth="1"/>
    <col min="19" max="19" width="13.109375" customWidth="1"/>
  </cols>
  <sheetData>
    <row r="1" spans="1:20" x14ac:dyDescent="0.3">
      <c r="C1" s="7"/>
      <c r="D1" s="7"/>
      <c r="E1" s="7"/>
      <c r="F1" s="7"/>
      <c r="G1" s="7"/>
      <c r="H1" s="7"/>
      <c r="I1" s="7"/>
      <c r="J1" s="7"/>
      <c r="K1" s="7"/>
      <c r="L1" s="7"/>
      <c r="M1" s="7"/>
      <c r="N1" s="7"/>
      <c r="O1" s="7"/>
      <c r="P1" s="7"/>
      <c r="Q1" s="7"/>
      <c r="R1" s="7"/>
    </row>
    <row r="2" spans="1:20" ht="15.6" x14ac:dyDescent="0.3">
      <c r="B2" s="41" t="s">
        <v>710</v>
      </c>
      <c r="C2" s="7"/>
      <c r="D2" s="7"/>
      <c r="E2" s="7"/>
      <c r="F2" s="7"/>
      <c r="G2" s="7"/>
      <c r="H2" s="7"/>
      <c r="I2" s="7"/>
      <c r="J2" s="7"/>
      <c r="K2" s="7"/>
      <c r="L2" s="7"/>
      <c r="M2" s="7"/>
      <c r="N2" s="7"/>
      <c r="O2" s="7"/>
      <c r="P2" s="7"/>
      <c r="Q2" s="7"/>
      <c r="R2" s="7"/>
    </row>
    <row r="3" spans="1:20" ht="16.2" thickBot="1" x14ac:dyDescent="0.35">
      <c r="B3" s="41"/>
      <c r="C3" s="7"/>
      <c r="D3" s="7"/>
      <c r="E3" s="7"/>
      <c r="F3" s="7"/>
      <c r="G3" s="7"/>
      <c r="H3" s="7"/>
      <c r="I3" s="7"/>
      <c r="J3" s="7"/>
      <c r="K3" s="7"/>
      <c r="L3" s="7"/>
      <c r="M3" s="7"/>
      <c r="N3" s="7"/>
      <c r="O3" s="7"/>
      <c r="P3" s="7"/>
      <c r="Q3" s="7"/>
      <c r="R3" s="7"/>
    </row>
    <row r="4" spans="1:20" ht="57.6" x14ac:dyDescent="0.3">
      <c r="A4" s="18" t="s">
        <v>0</v>
      </c>
      <c r="B4" s="19" t="s">
        <v>56</v>
      </c>
      <c r="C4" s="20" t="s">
        <v>691</v>
      </c>
      <c r="D4" s="20" t="s">
        <v>301</v>
      </c>
      <c r="E4" s="20" t="s">
        <v>599</v>
      </c>
      <c r="F4" s="20" t="s">
        <v>251</v>
      </c>
      <c r="G4" s="20" t="s">
        <v>600</v>
      </c>
      <c r="H4" s="20" t="s">
        <v>252</v>
      </c>
      <c r="I4" s="20" t="s">
        <v>601</v>
      </c>
      <c r="J4" s="20" t="s">
        <v>253</v>
      </c>
      <c r="K4" s="20" t="s">
        <v>602</v>
      </c>
      <c r="L4" s="20" t="s">
        <v>254</v>
      </c>
      <c r="M4" s="20" t="s">
        <v>551</v>
      </c>
      <c r="N4" s="20" t="s">
        <v>255</v>
      </c>
      <c r="O4" s="20" t="s">
        <v>603</v>
      </c>
      <c r="P4" s="20" t="s">
        <v>256</v>
      </c>
      <c r="Q4" s="20" t="s">
        <v>604</v>
      </c>
      <c r="R4" s="21" t="s">
        <v>63</v>
      </c>
      <c r="S4" s="42" t="s">
        <v>712</v>
      </c>
    </row>
    <row r="5" spans="1:20" x14ac:dyDescent="0.3">
      <c r="A5" s="23">
        <v>1</v>
      </c>
      <c r="B5" t="s">
        <v>179</v>
      </c>
      <c r="C5" s="16" t="s">
        <v>181</v>
      </c>
      <c r="D5" s="17" t="s">
        <v>568</v>
      </c>
      <c r="E5" s="16" t="s">
        <v>181</v>
      </c>
      <c r="F5" s="17" t="s">
        <v>71</v>
      </c>
      <c r="G5" s="16" t="s">
        <v>183</v>
      </c>
      <c r="H5" s="17" t="s">
        <v>568</v>
      </c>
      <c r="I5" s="16" t="s">
        <v>183</v>
      </c>
      <c r="J5" s="17" t="s">
        <v>80</v>
      </c>
      <c r="K5" s="16" t="s">
        <v>183</v>
      </c>
      <c r="L5" s="17" t="s">
        <v>568</v>
      </c>
      <c r="M5" s="16" t="s">
        <v>183</v>
      </c>
      <c r="N5" s="17" t="s">
        <v>568</v>
      </c>
      <c r="O5" s="16" t="s">
        <v>183</v>
      </c>
      <c r="P5" s="17" t="s">
        <v>568</v>
      </c>
      <c r="Q5" s="15" t="s">
        <v>183</v>
      </c>
      <c r="R5"/>
      <c r="S5" t="s">
        <v>182</v>
      </c>
      <c r="T5" s="7"/>
    </row>
    <row r="6" spans="1:20" x14ac:dyDescent="0.3">
      <c r="A6" s="23">
        <v>2</v>
      </c>
      <c r="B6" t="s">
        <v>186</v>
      </c>
      <c r="C6" s="16">
        <v>0</v>
      </c>
      <c r="D6" s="17" t="s">
        <v>568</v>
      </c>
      <c r="E6" s="16">
        <v>0</v>
      </c>
      <c r="F6" s="17" t="s">
        <v>178</v>
      </c>
      <c r="G6" s="16">
        <v>0</v>
      </c>
      <c r="H6" s="17" t="s">
        <v>568</v>
      </c>
      <c r="I6" s="16">
        <v>0</v>
      </c>
      <c r="J6" s="17" t="s">
        <v>568</v>
      </c>
      <c r="K6" s="16">
        <v>0</v>
      </c>
      <c r="L6" s="17" t="s">
        <v>568</v>
      </c>
      <c r="M6" s="16">
        <v>0</v>
      </c>
      <c r="N6" s="17" t="s">
        <v>568</v>
      </c>
      <c r="O6" s="16">
        <v>0</v>
      </c>
      <c r="P6" s="17" t="s">
        <v>568</v>
      </c>
      <c r="Q6" s="15">
        <v>0</v>
      </c>
      <c r="R6"/>
      <c r="S6" t="s">
        <v>187</v>
      </c>
    </row>
    <row r="7" spans="1:20" x14ac:dyDescent="0.3">
      <c r="A7" s="23">
        <v>3</v>
      </c>
      <c r="B7" t="s">
        <v>188</v>
      </c>
      <c r="C7" s="16" t="b">
        <v>0</v>
      </c>
      <c r="D7" s="17" t="s">
        <v>568</v>
      </c>
      <c r="E7" s="16" t="b">
        <v>0</v>
      </c>
      <c r="F7" s="17" t="s">
        <v>178</v>
      </c>
      <c r="G7" s="16" t="b">
        <v>0</v>
      </c>
      <c r="H7" s="17" t="s">
        <v>568</v>
      </c>
      <c r="I7" s="16" t="b">
        <v>0</v>
      </c>
      <c r="J7" s="17" t="s">
        <v>568</v>
      </c>
      <c r="K7" s="16" t="b">
        <v>0</v>
      </c>
      <c r="L7" s="17" t="s">
        <v>568</v>
      </c>
      <c r="M7" s="16" t="b">
        <v>0</v>
      </c>
      <c r="N7" s="17" t="s">
        <v>568</v>
      </c>
      <c r="O7" s="16" t="b">
        <v>0</v>
      </c>
      <c r="P7" s="17" t="s">
        <v>568</v>
      </c>
      <c r="Q7" s="15" t="b">
        <v>0</v>
      </c>
      <c r="R7"/>
      <c r="S7" t="s">
        <v>189</v>
      </c>
    </row>
    <row r="8" spans="1:20" x14ac:dyDescent="0.3">
      <c r="A8" s="23">
        <v>4</v>
      </c>
      <c r="B8" t="s">
        <v>190</v>
      </c>
      <c r="C8" s="16">
        <v>0.03</v>
      </c>
      <c r="D8" s="17" t="s">
        <v>568</v>
      </c>
      <c r="E8" s="16">
        <v>0.03</v>
      </c>
      <c r="F8" s="17" t="s">
        <v>178</v>
      </c>
      <c r="G8" s="16">
        <v>0.03</v>
      </c>
      <c r="H8" s="17" t="s">
        <v>568</v>
      </c>
      <c r="I8" s="16">
        <v>0.03</v>
      </c>
      <c r="J8" s="17" t="s">
        <v>568</v>
      </c>
      <c r="K8" s="16">
        <v>0.03</v>
      </c>
      <c r="L8" s="17" t="s">
        <v>568</v>
      </c>
      <c r="M8" s="16">
        <v>0.03</v>
      </c>
      <c r="N8" s="17" t="s">
        <v>568</v>
      </c>
      <c r="O8" s="16">
        <v>0.03</v>
      </c>
      <c r="P8" s="17" t="s">
        <v>568</v>
      </c>
      <c r="Q8" s="15">
        <v>0.03</v>
      </c>
      <c r="R8"/>
      <c r="S8" t="s">
        <v>191</v>
      </c>
    </row>
    <row r="9" spans="1:20" x14ac:dyDescent="0.3">
      <c r="A9" s="23">
        <v>5</v>
      </c>
      <c r="B9" t="s">
        <v>192</v>
      </c>
      <c r="C9" s="16">
        <v>0.1</v>
      </c>
      <c r="D9" s="17" t="s">
        <v>568</v>
      </c>
      <c r="E9" s="16">
        <v>0.1</v>
      </c>
      <c r="F9" s="17" t="s">
        <v>178</v>
      </c>
      <c r="G9" s="16">
        <v>0.1</v>
      </c>
      <c r="H9" s="17" t="s">
        <v>568</v>
      </c>
      <c r="I9" s="16">
        <v>0.1</v>
      </c>
      <c r="J9" s="17" t="s">
        <v>568</v>
      </c>
      <c r="K9" s="16">
        <v>0.1</v>
      </c>
      <c r="L9" s="17" t="s">
        <v>568</v>
      </c>
      <c r="M9" s="16">
        <v>0.1</v>
      </c>
      <c r="N9" s="17" t="s">
        <v>568</v>
      </c>
      <c r="O9" s="16">
        <v>0.1</v>
      </c>
      <c r="P9" s="17" t="s">
        <v>568</v>
      </c>
      <c r="Q9" s="15">
        <v>0.1</v>
      </c>
      <c r="R9"/>
      <c r="S9" t="s">
        <v>193</v>
      </c>
    </row>
    <row r="10" spans="1:20" x14ac:dyDescent="0.3">
      <c r="A10" s="23">
        <v>6</v>
      </c>
      <c r="B10" t="s">
        <v>328</v>
      </c>
      <c r="C10" s="16" t="b">
        <v>1</v>
      </c>
      <c r="D10" s="17" t="s">
        <v>568</v>
      </c>
      <c r="E10" s="16" t="b">
        <v>1</v>
      </c>
      <c r="F10" s="17" t="s">
        <v>80</v>
      </c>
      <c r="G10" s="16" t="b">
        <v>1</v>
      </c>
      <c r="H10" s="17" t="s">
        <v>568</v>
      </c>
      <c r="I10" s="16" t="b">
        <v>1</v>
      </c>
      <c r="J10" s="17" t="s">
        <v>568</v>
      </c>
      <c r="K10" s="16" t="b">
        <v>1</v>
      </c>
      <c r="L10" s="17" t="s">
        <v>568</v>
      </c>
      <c r="M10" s="16" t="b">
        <v>1</v>
      </c>
      <c r="N10" s="17" t="s">
        <v>568</v>
      </c>
      <c r="O10" s="16" t="b">
        <v>1</v>
      </c>
      <c r="P10" s="17" t="s">
        <v>568</v>
      </c>
      <c r="Q10" s="15" t="b">
        <v>1</v>
      </c>
      <c r="R10" t="s">
        <v>570</v>
      </c>
      <c r="S10" t="s">
        <v>329</v>
      </c>
    </row>
    <row r="11" spans="1:20" x14ac:dyDescent="0.3">
      <c r="A11" s="23">
        <v>7</v>
      </c>
      <c r="B11" t="s">
        <v>331</v>
      </c>
      <c r="C11" s="16" t="s">
        <v>332</v>
      </c>
      <c r="D11" s="17" t="s">
        <v>568</v>
      </c>
      <c r="E11" s="16" t="s">
        <v>332</v>
      </c>
      <c r="F11" s="17" t="s">
        <v>80</v>
      </c>
      <c r="G11" s="16" t="s">
        <v>332</v>
      </c>
      <c r="H11" s="17" t="s">
        <v>568</v>
      </c>
      <c r="I11" s="16" t="s">
        <v>332</v>
      </c>
      <c r="J11" s="17" t="s">
        <v>568</v>
      </c>
      <c r="K11" s="16" t="s">
        <v>332</v>
      </c>
      <c r="L11" s="17" t="s">
        <v>568</v>
      </c>
      <c r="M11" s="16" t="s">
        <v>332</v>
      </c>
      <c r="N11" s="17" t="s">
        <v>568</v>
      </c>
      <c r="O11" s="16" t="s">
        <v>332</v>
      </c>
      <c r="P11" s="17" t="s">
        <v>568</v>
      </c>
      <c r="Q11" s="15" t="s">
        <v>332</v>
      </c>
      <c r="R11" t="s">
        <v>571</v>
      </c>
      <c r="S11" t="s">
        <v>333</v>
      </c>
    </row>
    <row r="12" spans="1:20" x14ac:dyDescent="0.3">
      <c r="A12" s="23">
        <v>8</v>
      </c>
      <c r="B12" t="s">
        <v>334</v>
      </c>
      <c r="C12" s="16" t="b">
        <v>0</v>
      </c>
      <c r="D12" s="17" t="s">
        <v>568</v>
      </c>
      <c r="E12" s="16" t="b">
        <v>0</v>
      </c>
      <c r="F12" s="17" t="s">
        <v>80</v>
      </c>
      <c r="G12" s="16" t="b">
        <v>0</v>
      </c>
      <c r="H12" s="17" t="s">
        <v>568</v>
      </c>
      <c r="I12" s="16" t="b">
        <v>0</v>
      </c>
      <c r="J12" s="17" t="s">
        <v>568</v>
      </c>
      <c r="K12" s="16" t="b">
        <v>0</v>
      </c>
      <c r="L12" s="17" t="s">
        <v>568</v>
      </c>
      <c r="M12" s="16" t="b">
        <v>0</v>
      </c>
      <c r="N12" s="17" t="s">
        <v>568</v>
      </c>
      <c r="O12" s="16" t="b">
        <v>0</v>
      </c>
      <c r="P12" s="17" t="s">
        <v>568</v>
      </c>
      <c r="Q12" s="15" t="b">
        <v>0</v>
      </c>
      <c r="R12" t="s">
        <v>571</v>
      </c>
      <c r="S12" t="s">
        <v>335</v>
      </c>
    </row>
    <row r="13" spans="1:20" x14ac:dyDescent="0.3">
      <c r="A13" s="23">
        <v>9</v>
      </c>
      <c r="B13" t="s">
        <v>194</v>
      </c>
      <c r="C13" s="16">
        <v>0.2</v>
      </c>
      <c r="D13" s="17" t="s">
        <v>568</v>
      </c>
      <c r="E13" s="16">
        <v>0.2</v>
      </c>
      <c r="F13" s="17" t="s">
        <v>178</v>
      </c>
      <c r="G13" s="16">
        <v>0.2</v>
      </c>
      <c r="H13" s="17" t="s">
        <v>568</v>
      </c>
      <c r="I13" s="16">
        <v>0.2</v>
      </c>
      <c r="J13" s="17" t="s">
        <v>568</v>
      </c>
      <c r="K13" s="16">
        <v>0.2</v>
      </c>
      <c r="L13" s="17" t="s">
        <v>568</v>
      </c>
      <c r="M13" s="16">
        <v>0.2</v>
      </c>
      <c r="N13" s="17" t="s">
        <v>568</v>
      </c>
      <c r="O13" s="16">
        <v>0.2</v>
      </c>
      <c r="P13" s="17" t="s">
        <v>568</v>
      </c>
      <c r="Q13" s="15">
        <v>0.2</v>
      </c>
      <c r="R13"/>
      <c r="S13" t="s">
        <v>195</v>
      </c>
    </row>
    <row r="14" spans="1:20" x14ac:dyDescent="0.3">
      <c r="A14" s="23">
        <v>10</v>
      </c>
      <c r="B14" t="s">
        <v>196</v>
      </c>
      <c r="C14" s="16">
        <v>1</v>
      </c>
      <c r="D14" s="17" t="s">
        <v>568</v>
      </c>
      <c r="E14" s="16">
        <v>1</v>
      </c>
      <c r="F14" s="17" t="s">
        <v>178</v>
      </c>
      <c r="G14" s="16">
        <v>1</v>
      </c>
      <c r="H14" s="17" t="s">
        <v>568</v>
      </c>
      <c r="I14" s="16">
        <v>1</v>
      </c>
      <c r="J14" s="17" t="s">
        <v>568</v>
      </c>
      <c r="K14" s="16">
        <v>1</v>
      </c>
      <c r="L14" s="17" t="s">
        <v>568</v>
      </c>
      <c r="M14" s="16">
        <v>1</v>
      </c>
      <c r="N14" s="17" t="s">
        <v>568</v>
      </c>
      <c r="O14" s="16">
        <v>1</v>
      </c>
      <c r="P14" s="17" t="s">
        <v>568</v>
      </c>
      <c r="Q14" s="15">
        <v>1</v>
      </c>
      <c r="R14"/>
      <c r="S14" t="s">
        <v>197</v>
      </c>
    </row>
    <row r="15" spans="1:20" x14ac:dyDescent="0.3">
      <c r="A15" s="23">
        <v>11</v>
      </c>
      <c r="B15" t="s">
        <v>198</v>
      </c>
      <c r="C15" s="16" t="b">
        <v>0</v>
      </c>
      <c r="D15" s="17" t="s">
        <v>568</v>
      </c>
      <c r="E15" s="16" t="b">
        <v>0</v>
      </c>
      <c r="F15" s="17" t="s">
        <v>178</v>
      </c>
      <c r="G15" s="16" t="b">
        <v>0</v>
      </c>
      <c r="H15" s="17" t="s">
        <v>568</v>
      </c>
      <c r="I15" s="16" t="b">
        <v>0</v>
      </c>
      <c r="J15" s="17" t="s">
        <v>568</v>
      </c>
      <c r="K15" s="16" t="b">
        <v>0</v>
      </c>
      <c r="L15" s="17" t="s">
        <v>568</v>
      </c>
      <c r="M15" s="16" t="b">
        <v>0</v>
      </c>
      <c r="N15" s="17" t="s">
        <v>568</v>
      </c>
      <c r="O15" s="16" t="b">
        <v>0</v>
      </c>
      <c r="P15" s="17" t="s">
        <v>568</v>
      </c>
      <c r="Q15" s="15" t="b">
        <v>0</v>
      </c>
      <c r="R15"/>
      <c r="S15" t="s">
        <v>199</v>
      </c>
    </row>
    <row r="16" spans="1:20" x14ac:dyDescent="0.3">
      <c r="A16" s="23">
        <v>12</v>
      </c>
      <c r="B16" t="s">
        <v>200</v>
      </c>
      <c r="C16" s="16">
        <v>0.1</v>
      </c>
      <c r="D16" s="17" t="s">
        <v>568</v>
      </c>
      <c r="E16" s="16">
        <v>0.1</v>
      </c>
      <c r="F16" s="17" t="s">
        <v>178</v>
      </c>
      <c r="G16" s="16">
        <v>0.1</v>
      </c>
      <c r="H16" s="17" t="s">
        <v>568</v>
      </c>
      <c r="I16" s="16">
        <v>0.1</v>
      </c>
      <c r="J16" s="17" t="s">
        <v>568</v>
      </c>
      <c r="K16" s="16">
        <v>0.1</v>
      </c>
      <c r="L16" s="17" t="s">
        <v>568</v>
      </c>
      <c r="M16" s="16">
        <v>0.1</v>
      </c>
      <c r="N16" s="17" t="s">
        <v>568</v>
      </c>
      <c r="O16" s="16">
        <v>0.1</v>
      </c>
      <c r="P16" s="17" t="s">
        <v>568</v>
      </c>
      <c r="Q16" s="15">
        <v>0.1</v>
      </c>
      <c r="R16"/>
      <c r="S16" t="s">
        <v>201</v>
      </c>
    </row>
    <row r="17" spans="1:19" x14ac:dyDescent="0.3">
      <c r="A17" s="23">
        <v>13</v>
      </c>
      <c r="B17" t="s">
        <v>202</v>
      </c>
      <c r="C17" s="16">
        <v>9.9999999999999995E-7</v>
      </c>
      <c r="D17" s="17" t="s">
        <v>568</v>
      </c>
      <c r="E17" s="16">
        <v>9.9999999999999995E-7</v>
      </c>
      <c r="F17" s="17" t="s">
        <v>178</v>
      </c>
      <c r="G17" s="16">
        <v>9.9999999999999995E-7</v>
      </c>
      <c r="H17" s="17" t="s">
        <v>568</v>
      </c>
      <c r="I17" s="16">
        <v>9.9999999999999995E-7</v>
      </c>
      <c r="J17" s="17" t="s">
        <v>568</v>
      </c>
      <c r="K17" s="16">
        <v>9.9999999999999995E-7</v>
      </c>
      <c r="L17" s="17" t="s">
        <v>568</v>
      </c>
      <c r="M17" s="16">
        <v>9.9999999999999995E-7</v>
      </c>
      <c r="N17" s="17" t="s">
        <v>568</v>
      </c>
      <c r="O17" s="16">
        <v>9.9999999999999995E-7</v>
      </c>
      <c r="P17" s="17" t="s">
        <v>568</v>
      </c>
      <c r="Q17" s="15">
        <v>9.9999999999999995E-7</v>
      </c>
      <c r="R17"/>
      <c r="S17" t="s">
        <v>203</v>
      </c>
    </row>
    <row r="18" spans="1:19" x14ac:dyDescent="0.3">
      <c r="A18" s="23">
        <v>14</v>
      </c>
      <c r="B18" t="s">
        <v>204</v>
      </c>
      <c r="C18" s="16">
        <v>20</v>
      </c>
      <c r="D18" s="17" t="s">
        <v>568</v>
      </c>
      <c r="E18" s="16">
        <v>20</v>
      </c>
      <c r="F18" s="17" t="s">
        <v>178</v>
      </c>
      <c r="G18" s="16">
        <v>20</v>
      </c>
      <c r="H18" s="17" t="s">
        <v>568</v>
      </c>
      <c r="I18" s="16">
        <v>20</v>
      </c>
      <c r="J18" s="17" t="s">
        <v>568</v>
      </c>
      <c r="K18" s="16">
        <v>20</v>
      </c>
      <c r="L18" s="17" t="s">
        <v>568</v>
      </c>
      <c r="M18" s="16">
        <v>20</v>
      </c>
      <c r="N18" s="17" t="s">
        <v>568</v>
      </c>
      <c r="O18" s="16">
        <v>20</v>
      </c>
      <c r="P18" s="17" t="s">
        <v>568</v>
      </c>
      <c r="Q18" s="15">
        <v>20</v>
      </c>
      <c r="R18"/>
      <c r="S18" t="s">
        <v>205</v>
      </c>
    </row>
    <row r="19" spans="1:19" x14ac:dyDescent="0.3">
      <c r="A19" s="23">
        <v>15</v>
      </c>
      <c r="B19" t="s">
        <v>206</v>
      </c>
      <c r="C19" s="16">
        <v>90000</v>
      </c>
      <c r="D19" s="17" t="s">
        <v>568</v>
      </c>
      <c r="E19" s="16">
        <v>90000</v>
      </c>
      <c r="F19" s="17" t="s">
        <v>178</v>
      </c>
      <c r="G19" s="16">
        <v>90000</v>
      </c>
      <c r="H19" s="17" t="s">
        <v>568</v>
      </c>
      <c r="I19" s="16">
        <v>90000</v>
      </c>
      <c r="J19" s="17" t="s">
        <v>568</v>
      </c>
      <c r="K19" s="16">
        <v>90000</v>
      </c>
      <c r="L19" s="17" t="s">
        <v>568</v>
      </c>
      <c r="M19" s="16">
        <v>90000</v>
      </c>
      <c r="N19" s="17" t="s">
        <v>568</v>
      </c>
      <c r="O19" s="16">
        <v>90000</v>
      </c>
      <c r="P19" s="17" t="s">
        <v>568</v>
      </c>
      <c r="Q19" s="15">
        <v>90000</v>
      </c>
      <c r="R19"/>
      <c r="S19" t="s">
        <v>207</v>
      </c>
    </row>
    <row r="20" spans="1:19" s="7" customFormat="1" x14ac:dyDescent="0.3">
      <c r="A20" s="23">
        <v>16</v>
      </c>
      <c r="B20" t="s">
        <v>208</v>
      </c>
      <c r="C20" s="16">
        <v>1</v>
      </c>
      <c r="D20" s="17" t="s">
        <v>568</v>
      </c>
      <c r="E20" s="16">
        <v>1</v>
      </c>
      <c r="F20" s="17" t="s">
        <v>178</v>
      </c>
      <c r="G20" s="16">
        <v>1</v>
      </c>
      <c r="H20" s="17" t="s">
        <v>568</v>
      </c>
      <c r="I20" s="16">
        <v>1</v>
      </c>
      <c r="J20" s="17" t="s">
        <v>568</v>
      </c>
      <c r="K20" s="16">
        <v>1</v>
      </c>
      <c r="L20" s="17" t="s">
        <v>568</v>
      </c>
      <c r="M20" s="16">
        <v>1</v>
      </c>
      <c r="N20" s="17" t="s">
        <v>568</v>
      </c>
      <c r="O20" s="16">
        <v>1</v>
      </c>
      <c r="P20" s="17" t="s">
        <v>568</v>
      </c>
      <c r="Q20" s="15">
        <v>1</v>
      </c>
      <c r="R20"/>
      <c r="S20" t="s">
        <v>209</v>
      </c>
    </row>
    <row r="21" spans="1:19" s="7" customFormat="1" x14ac:dyDescent="0.3">
      <c r="A21" s="23">
        <v>17</v>
      </c>
      <c r="B21" t="s">
        <v>210</v>
      </c>
      <c r="C21" s="16">
        <v>0.1</v>
      </c>
      <c r="D21" s="17" t="s">
        <v>568</v>
      </c>
      <c r="E21" s="16">
        <v>0.1</v>
      </c>
      <c r="F21" s="17" t="s">
        <v>178</v>
      </c>
      <c r="G21" s="16">
        <v>0.1</v>
      </c>
      <c r="H21" s="17" t="s">
        <v>568</v>
      </c>
      <c r="I21" s="16">
        <v>0.1</v>
      </c>
      <c r="J21" s="17" t="s">
        <v>568</v>
      </c>
      <c r="K21" s="16">
        <v>0.1</v>
      </c>
      <c r="L21" s="17" t="s">
        <v>568</v>
      </c>
      <c r="M21" s="16">
        <v>0.1</v>
      </c>
      <c r="N21" s="17" t="s">
        <v>568</v>
      </c>
      <c r="O21" s="16">
        <v>0.1</v>
      </c>
      <c r="P21" s="17" t="s">
        <v>568</v>
      </c>
      <c r="Q21" s="15">
        <v>0.1</v>
      </c>
      <c r="R21"/>
      <c r="S21" t="s">
        <v>211</v>
      </c>
    </row>
    <row r="22" spans="1:19" s="7" customFormat="1" x14ac:dyDescent="0.3">
      <c r="A22" s="23">
        <v>18</v>
      </c>
      <c r="B22" t="s">
        <v>212</v>
      </c>
      <c r="C22" s="16">
        <v>0.25</v>
      </c>
      <c r="D22" s="17" t="s">
        <v>568</v>
      </c>
      <c r="E22" s="16">
        <v>0.25</v>
      </c>
      <c r="F22" s="17" t="s">
        <v>178</v>
      </c>
      <c r="G22" s="16">
        <v>0.25</v>
      </c>
      <c r="H22" s="17" t="s">
        <v>71</v>
      </c>
      <c r="I22" s="16">
        <v>1</v>
      </c>
      <c r="J22" s="17" t="s">
        <v>568</v>
      </c>
      <c r="K22" s="16">
        <v>1</v>
      </c>
      <c r="L22" s="17" t="s">
        <v>568</v>
      </c>
      <c r="M22" s="16">
        <v>1</v>
      </c>
      <c r="N22" s="17" t="s">
        <v>568</v>
      </c>
      <c r="O22" s="16">
        <v>1</v>
      </c>
      <c r="P22" s="17" t="s">
        <v>568</v>
      </c>
      <c r="Q22" s="15">
        <v>1</v>
      </c>
      <c r="R22"/>
      <c r="S22" t="s">
        <v>213</v>
      </c>
    </row>
    <row r="23" spans="1:19" x14ac:dyDescent="0.3">
      <c r="A23" s="23">
        <v>19</v>
      </c>
      <c r="B23" t="s">
        <v>214</v>
      </c>
      <c r="C23" s="16">
        <v>0</v>
      </c>
      <c r="D23" s="17" t="s">
        <v>568</v>
      </c>
      <c r="E23" s="16">
        <v>0</v>
      </c>
      <c r="F23" s="17" t="s">
        <v>178</v>
      </c>
      <c r="G23" s="16">
        <v>0</v>
      </c>
      <c r="H23" s="17" t="s">
        <v>568</v>
      </c>
      <c r="I23" s="16">
        <v>0</v>
      </c>
      <c r="J23" s="17" t="s">
        <v>568</v>
      </c>
      <c r="K23" s="16">
        <v>0</v>
      </c>
      <c r="L23" s="17" t="s">
        <v>568</v>
      </c>
      <c r="M23" s="16">
        <v>0</v>
      </c>
      <c r="N23" s="17" t="s">
        <v>568</v>
      </c>
      <c r="O23" s="16">
        <v>0</v>
      </c>
      <c r="P23" s="17" t="s">
        <v>568</v>
      </c>
      <c r="Q23" s="15">
        <v>0</v>
      </c>
      <c r="R23"/>
      <c r="S23" t="s">
        <v>215</v>
      </c>
    </row>
    <row r="24" spans="1:19" x14ac:dyDescent="0.3">
      <c r="A24" s="23">
        <v>20</v>
      </c>
      <c r="B24" t="s">
        <v>216</v>
      </c>
      <c r="C24" s="16">
        <v>1</v>
      </c>
      <c r="D24" s="17" t="s">
        <v>568</v>
      </c>
      <c r="E24" s="16">
        <v>1</v>
      </c>
      <c r="F24" s="17" t="s">
        <v>178</v>
      </c>
      <c r="G24" s="16">
        <v>1</v>
      </c>
      <c r="H24" s="17" t="s">
        <v>568</v>
      </c>
      <c r="I24" s="16">
        <v>1</v>
      </c>
      <c r="J24" s="17" t="s">
        <v>568</v>
      </c>
      <c r="K24" s="16">
        <v>1</v>
      </c>
      <c r="L24" s="17" t="s">
        <v>568</v>
      </c>
      <c r="M24" s="16">
        <v>1</v>
      </c>
      <c r="N24" s="17" t="s">
        <v>568</v>
      </c>
      <c r="O24" s="16">
        <v>1</v>
      </c>
      <c r="P24" s="17" t="s">
        <v>568</v>
      </c>
      <c r="Q24" s="15">
        <v>1</v>
      </c>
      <c r="R24"/>
      <c r="S24" t="s">
        <v>217</v>
      </c>
    </row>
    <row r="25" spans="1:19" x14ac:dyDescent="0.3">
      <c r="A25" s="23">
        <v>21</v>
      </c>
      <c r="B25" t="s">
        <v>218</v>
      </c>
      <c r="C25" s="16">
        <v>0</v>
      </c>
      <c r="D25" s="17" t="s">
        <v>568</v>
      </c>
      <c r="E25" s="16">
        <v>0</v>
      </c>
      <c r="F25" s="17" t="s">
        <v>178</v>
      </c>
      <c r="G25" s="16">
        <v>0</v>
      </c>
      <c r="H25" s="17" t="s">
        <v>568</v>
      </c>
      <c r="I25" s="16">
        <v>0</v>
      </c>
      <c r="J25" s="17" t="s">
        <v>568</v>
      </c>
      <c r="K25" s="16">
        <v>0</v>
      </c>
      <c r="L25" s="17" t="s">
        <v>568</v>
      </c>
      <c r="M25" s="16">
        <v>0</v>
      </c>
      <c r="N25" s="17" t="s">
        <v>568</v>
      </c>
      <c r="O25" s="16">
        <v>0</v>
      </c>
      <c r="P25" s="17" t="s">
        <v>568</v>
      </c>
      <c r="Q25" s="15">
        <v>0</v>
      </c>
      <c r="R25"/>
      <c r="S25" t="s">
        <v>219</v>
      </c>
    </row>
    <row r="26" spans="1:19" x14ac:dyDescent="0.3">
      <c r="A26" s="23">
        <v>22</v>
      </c>
      <c r="B26" t="s">
        <v>220</v>
      </c>
      <c r="C26" s="16"/>
      <c r="D26" s="17" t="s">
        <v>568</v>
      </c>
      <c r="E26" s="16"/>
      <c r="F26" s="17" t="s">
        <v>64</v>
      </c>
      <c r="G26" s="16"/>
      <c r="H26" s="17" t="s">
        <v>568</v>
      </c>
      <c r="I26" s="16"/>
      <c r="J26" s="17" t="s">
        <v>568</v>
      </c>
      <c r="K26" s="16"/>
      <c r="L26" s="17" t="s">
        <v>568</v>
      </c>
      <c r="M26" s="16"/>
      <c r="N26" s="17" t="s">
        <v>568</v>
      </c>
      <c r="O26" s="16"/>
      <c r="P26" s="17" t="s">
        <v>568</v>
      </c>
      <c r="Q26" s="15"/>
      <c r="R26" t="s">
        <v>595</v>
      </c>
    </row>
    <row r="27" spans="1:19" x14ac:dyDescent="0.3">
      <c r="A27" s="23">
        <v>23</v>
      </c>
      <c r="B27" t="s">
        <v>221</v>
      </c>
      <c r="C27" s="16"/>
      <c r="D27" s="17"/>
      <c r="E27" s="16"/>
      <c r="F27" s="17"/>
      <c r="G27" s="16"/>
      <c r="H27" s="17"/>
      <c r="I27" s="16"/>
      <c r="J27" s="17"/>
      <c r="K27" s="16"/>
      <c r="L27" s="17"/>
      <c r="M27" s="16"/>
      <c r="N27" s="17"/>
      <c r="O27" s="16"/>
      <c r="P27" s="17" t="s">
        <v>568</v>
      </c>
      <c r="Q27" s="15"/>
      <c r="R27" t="s">
        <v>595</v>
      </c>
    </row>
    <row r="28" spans="1:19" x14ac:dyDescent="0.3">
      <c r="A28" s="23">
        <v>24</v>
      </c>
      <c r="B28" t="s">
        <v>222</v>
      </c>
      <c r="C28" s="16"/>
      <c r="D28" s="17"/>
      <c r="E28" s="16"/>
      <c r="F28" s="17"/>
      <c r="G28" s="16"/>
      <c r="H28" s="17"/>
      <c r="I28" s="16"/>
      <c r="J28" s="17"/>
      <c r="K28" s="16"/>
      <c r="L28" s="17"/>
      <c r="M28" s="16"/>
      <c r="N28" s="17"/>
      <c r="O28" s="16"/>
      <c r="P28" s="17" t="s">
        <v>568</v>
      </c>
      <c r="Q28" s="15"/>
      <c r="R28" t="s">
        <v>595</v>
      </c>
    </row>
    <row r="29" spans="1:19" x14ac:dyDescent="0.3">
      <c r="A29" s="23">
        <v>25</v>
      </c>
      <c r="B29" t="s">
        <v>223</v>
      </c>
      <c r="C29" s="16"/>
      <c r="D29" s="17"/>
      <c r="E29" s="16"/>
      <c r="F29" s="17"/>
      <c r="G29" s="16"/>
      <c r="H29" s="17"/>
      <c r="I29" s="16"/>
      <c r="J29" s="17"/>
      <c r="K29" s="16"/>
      <c r="L29" s="17"/>
      <c r="M29" s="16"/>
      <c r="N29" s="17"/>
      <c r="O29" s="16"/>
      <c r="P29" s="17" t="s">
        <v>568</v>
      </c>
      <c r="Q29" s="15"/>
      <c r="R29" t="s">
        <v>595</v>
      </c>
    </row>
    <row r="30" spans="1:19" x14ac:dyDescent="0.3">
      <c r="A30" s="23">
        <v>26</v>
      </c>
      <c r="B30" t="s">
        <v>224</v>
      </c>
      <c r="C30" s="16"/>
      <c r="D30" s="17"/>
      <c r="E30" s="16"/>
      <c r="F30" s="17"/>
      <c r="G30" s="16"/>
      <c r="H30" s="17"/>
      <c r="I30" s="16"/>
      <c r="J30" s="17"/>
      <c r="K30" s="16"/>
      <c r="L30" s="17"/>
      <c r="M30" s="16"/>
      <c r="N30" s="17"/>
      <c r="O30" s="16"/>
      <c r="P30" s="17" t="s">
        <v>568</v>
      </c>
      <c r="Q30" s="15"/>
      <c r="R30" t="s">
        <v>595</v>
      </c>
    </row>
    <row r="31" spans="1:19" x14ac:dyDescent="0.3">
      <c r="A31" s="23">
        <v>27</v>
      </c>
      <c r="B31" t="s">
        <v>278</v>
      </c>
      <c r="C31" s="16">
        <v>2</v>
      </c>
      <c r="D31" s="17" t="s">
        <v>568</v>
      </c>
      <c r="E31" s="16">
        <v>2</v>
      </c>
      <c r="F31" s="17" t="s">
        <v>178</v>
      </c>
      <c r="G31" s="16">
        <v>2</v>
      </c>
      <c r="H31" s="17" t="s">
        <v>568</v>
      </c>
      <c r="I31" s="16">
        <v>2</v>
      </c>
      <c r="J31" s="17" t="s">
        <v>568</v>
      </c>
      <c r="K31" s="16">
        <v>2</v>
      </c>
      <c r="L31" s="17" t="s">
        <v>568</v>
      </c>
      <c r="M31" s="16">
        <v>2</v>
      </c>
      <c r="N31" s="17" t="s">
        <v>568</v>
      </c>
      <c r="O31" s="16">
        <v>2</v>
      </c>
      <c r="P31" s="17" t="s">
        <v>568</v>
      </c>
      <c r="Q31" s="15">
        <v>2</v>
      </c>
      <c r="R31"/>
      <c r="S31" t="s">
        <v>279</v>
      </c>
    </row>
    <row r="32" spans="1:19" x14ac:dyDescent="0.3">
      <c r="A32" s="23">
        <v>28</v>
      </c>
      <c r="B32" t="s">
        <v>280</v>
      </c>
      <c r="C32" s="16">
        <v>20</v>
      </c>
      <c r="D32" s="17" t="s">
        <v>568</v>
      </c>
      <c r="E32" s="16">
        <v>20</v>
      </c>
      <c r="F32" s="17" t="s">
        <v>178</v>
      </c>
      <c r="G32" s="16">
        <v>20</v>
      </c>
      <c r="H32" s="17" t="s">
        <v>568</v>
      </c>
      <c r="I32" s="16">
        <v>20</v>
      </c>
      <c r="J32" s="17" t="s">
        <v>568</v>
      </c>
      <c r="K32" s="16">
        <v>20</v>
      </c>
      <c r="L32" s="17" t="s">
        <v>568</v>
      </c>
      <c r="M32" s="16">
        <v>20</v>
      </c>
      <c r="N32" s="17" t="s">
        <v>568</v>
      </c>
      <c r="O32" s="16">
        <v>20</v>
      </c>
      <c r="P32" s="17" t="s">
        <v>568</v>
      </c>
      <c r="Q32" s="15">
        <v>20</v>
      </c>
      <c r="R32"/>
      <c r="S32" t="s">
        <v>281</v>
      </c>
    </row>
    <row r="33" spans="1:19" x14ac:dyDescent="0.3">
      <c r="A33" s="23">
        <v>29</v>
      </c>
      <c r="B33" t="s">
        <v>282</v>
      </c>
      <c r="C33" s="16" t="b">
        <v>0</v>
      </c>
      <c r="D33" s="17" t="s">
        <v>568</v>
      </c>
      <c r="E33" s="16" t="b">
        <v>0</v>
      </c>
      <c r="F33" s="17" t="s">
        <v>80</v>
      </c>
      <c r="G33" s="16" t="b">
        <v>0</v>
      </c>
      <c r="H33" s="17" t="s">
        <v>568</v>
      </c>
      <c r="I33" s="16" t="b">
        <v>0</v>
      </c>
      <c r="J33" s="17" t="s">
        <v>568</v>
      </c>
      <c r="K33" s="16" t="b">
        <v>0</v>
      </c>
      <c r="L33" s="17" t="s">
        <v>568</v>
      </c>
      <c r="M33" s="16" t="b">
        <v>0</v>
      </c>
      <c r="N33" s="17" t="s">
        <v>568</v>
      </c>
      <c r="O33" s="16" t="b">
        <v>0</v>
      </c>
      <c r="P33" s="17" t="s">
        <v>568</v>
      </c>
      <c r="Q33" s="15" t="b">
        <v>0</v>
      </c>
      <c r="R33"/>
    </row>
    <row r="34" spans="1:19" x14ac:dyDescent="0.3">
      <c r="A34" s="23">
        <v>30</v>
      </c>
      <c r="B34" t="s">
        <v>286</v>
      </c>
      <c r="C34" s="16" t="b">
        <v>0</v>
      </c>
      <c r="D34" s="17" t="s">
        <v>568</v>
      </c>
      <c r="E34" s="16" t="b">
        <v>0</v>
      </c>
      <c r="F34" s="17" t="s">
        <v>178</v>
      </c>
      <c r="G34" s="16" t="b">
        <v>0</v>
      </c>
      <c r="H34" s="17" t="s">
        <v>568</v>
      </c>
      <c r="I34" s="16" t="b">
        <v>0</v>
      </c>
      <c r="J34" s="17" t="s">
        <v>568</v>
      </c>
      <c r="K34" s="16" t="b">
        <v>0</v>
      </c>
      <c r="L34" s="17" t="s">
        <v>568</v>
      </c>
      <c r="M34" s="16" t="b">
        <v>0</v>
      </c>
      <c r="N34" s="17" t="s">
        <v>568</v>
      </c>
      <c r="O34" s="16" t="b">
        <v>0</v>
      </c>
      <c r="P34" s="17" t="s">
        <v>568</v>
      </c>
      <c r="Q34" s="15" t="b">
        <v>0</v>
      </c>
      <c r="R34"/>
      <c r="S34" t="s">
        <v>287</v>
      </c>
    </row>
    <row r="35" spans="1:19" x14ac:dyDescent="0.3">
      <c r="A35" s="23">
        <v>31</v>
      </c>
      <c r="B35" t="s">
        <v>225</v>
      </c>
      <c r="C35" s="16">
        <v>10</v>
      </c>
      <c r="D35" s="17" t="s">
        <v>568</v>
      </c>
      <c r="E35" s="16">
        <v>10</v>
      </c>
      <c r="F35" s="17" t="s">
        <v>178</v>
      </c>
      <c r="G35" s="16">
        <v>10</v>
      </c>
      <c r="H35" s="17" t="s">
        <v>568</v>
      </c>
      <c r="I35" s="16">
        <v>10</v>
      </c>
      <c r="J35" s="17" t="s">
        <v>568</v>
      </c>
      <c r="K35" s="16">
        <v>10</v>
      </c>
      <c r="L35" s="17" t="s">
        <v>568</v>
      </c>
      <c r="M35" s="16">
        <v>10</v>
      </c>
      <c r="N35" s="17" t="s">
        <v>568</v>
      </c>
      <c r="O35" s="16">
        <v>10</v>
      </c>
      <c r="P35" s="17" t="s">
        <v>568</v>
      </c>
      <c r="Q35" s="15">
        <v>10</v>
      </c>
      <c r="R35"/>
      <c r="S35" t="s">
        <v>226</v>
      </c>
    </row>
    <row r="36" spans="1:19" x14ac:dyDescent="0.3">
      <c r="A36" s="23">
        <v>32</v>
      </c>
      <c r="B36" t="s">
        <v>227</v>
      </c>
      <c r="C36" s="16">
        <v>18</v>
      </c>
      <c r="D36" s="17" t="s">
        <v>568</v>
      </c>
      <c r="E36" s="16">
        <v>18</v>
      </c>
      <c r="F36" s="17" t="s">
        <v>568</v>
      </c>
      <c r="G36" s="16">
        <v>18</v>
      </c>
      <c r="H36" s="17" t="s">
        <v>568</v>
      </c>
      <c r="I36" s="16">
        <v>18</v>
      </c>
      <c r="J36" s="17" t="s">
        <v>568</v>
      </c>
      <c r="K36" s="16">
        <v>18</v>
      </c>
      <c r="L36" s="17" t="s">
        <v>568</v>
      </c>
      <c r="M36" s="16">
        <v>18</v>
      </c>
      <c r="N36" s="17" t="s">
        <v>568</v>
      </c>
      <c r="O36" s="16">
        <v>18</v>
      </c>
      <c r="P36" s="17" t="s">
        <v>568</v>
      </c>
      <c r="Q36" s="15">
        <v>18</v>
      </c>
      <c r="R36"/>
    </row>
    <row r="37" spans="1:19" x14ac:dyDescent="0.3">
      <c r="A37" s="23">
        <v>33</v>
      </c>
      <c r="B37" t="s">
        <v>69</v>
      </c>
      <c r="C37" s="16">
        <v>10</v>
      </c>
      <c r="D37" s="17" t="s">
        <v>71</v>
      </c>
      <c r="E37" s="16">
        <v>10</v>
      </c>
      <c r="F37" s="17" t="s">
        <v>568</v>
      </c>
      <c r="G37" s="16">
        <v>10</v>
      </c>
      <c r="H37" s="17" t="s">
        <v>568</v>
      </c>
      <c r="I37" s="16">
        <v>10</v>
      </c>
      <c r="J37" s="17" t="s">
        <v>568</v>
      </c>
      <c r="K37" s="16">
        <v>10</v>
      </c>
      <c r="L37" s="17" t="s">
        <v>568</v>
      </c>
      <c r="M37" s="16">
        <v>10</v>
      </c>
      <c r="N37" s="17" t="s">
        <v>71</v>
      </c>
      <c r="O37" s="16">
        <v>5</v>
      </c>
      <c r="P37" s="17" t="s">
        <v>568</v>
      </c>
      <c r="Q37" s="15">
        <v>5</v>
      </c>
      <c r="R37"/>
      <c r="S37" t="s">
        <v>70</v>
      </c>
    </row>
    <row r="38" spans="1:19" x14ac:dyDescent="0.3">
      <c r="A38" s="23">
        <v>34</v>
      </c>
      <c r="B38" t="s">
        <v>72</v>
      </c>
      <c r="C38" s="16">
        <v>1</v>
      </c>
      <c r="D38" s="17" t="s">
        <v>568</v>
      </c>
      <c r="E38" s="16">
        <v>1</v>
      </c>
      <c r="F38" s="17" t="s">
        <v>568</v>
      </c>
      <c r="G38" s="16">
        <v>1</v>
      </c>
      <c r="H38" s="17" t="s">
        <v>568</v>
      </c>
      <c r="I38" s="16">
        <v>1</v>
      </c>
      <c r="J38" s="17" t="s">
        <v>568</v>
      </c>
      <c r="K38" s="16">
        <v>1</v>
      </c>
      <c r="L38" s="17" t="s">
        <v>568</v>
      </c>
      <c r="M38" s="16">
        <v>1</v>
      </c>
      <c r="N38" s="17" t="s">
        <v>568</v>
      </c>
      <c r="O38" s="16">
        <v>1</v>
      </c>
      <c r="P38" s="17" t="s">
        <v>568</v>
      </c>
      <c r="Q38" s="15">
        <v>1</v>
      </c>
      <c r="R38"/>
    </row>
    <row r="39" spans="1:19" x14ac:dyDescent="0.3">
      <c r="A39" s="23">
        <v>35</v>
      </c>
      <c r="B39" t="s">
        <v>228</v>
      </c>
      <c r="C39" s="16">
        <v>1000</v>
      </c>
      <c r="D39" s="17" t="s">
        <v>568</v>
      </c>
      <c r="E39" s="16">
        <v>1000</v>
      </c>
      <c r="F39" s="17" t="s">
        <v>178</v>
      </c>
      <c r="G39" s="16">
        <v>1000</v>
      </c>
      <c r="H39" s="17" t="s">
        <v>568</v>
      </c>
      <c r="I39" s="16">
        <v>1000</v>
      </c>
      <c r="J39" s="17"/>
      <c r="K39" s="16">
        <v>1000</v>
      </c>
      <c r="L39" s="17" t="s">
        <v>568</v>
      </c>
      <c r="M39" s="16">
        <v>1000</v>
      </c>
      <c r="N39" s="17" t="s">
        <v>568</v>
      </c>
      <c r="O39" s="16">
        <v>1000</v>
      </c>
      <c r="P39" s="17" t="s">
        <v>568</v>
      </c>
      <c r="Q39" s="15">
        <v>1000</v>
      </c>
      <c r="R39"/>
      <c r="S39" t="s">
        <v>229</v>
      </c>
    </row>
    <row r="40" spans="1:19" x14ac:dyDescent="0.3">
      <c r="A40" s="23">
        <v>36</v>
      </c>
      <c r="B40" t="s">
        <v>75</v>
      </c>
      <c r="C40" s="16">
        <v>0.05</v>
      </c>
      <c r="D40" s="17" t="s">
        <v>568</v>
      </c>
      <c r="E40" s="16">
        <v>0.05</v>
      </c>
      <c r="F40" s="17" t="s">
        <v>568</v>
      </c>
      <c r="G40" s="16">
        <v>0.05</v>
      </c>
      <c r="H40" s="17" t="s">
        <v>568</v>
      </c>
      <c r="I40" s="16">
        <v>0.05</v>
      </c>
      <c r="J40" s="17" t="s">
        <v>568</v>
      </c>
      <c r="K40" s="16">
        <v>0.05</v>
      </c>
      <c r="L40" s="17" t="s">
        <v>568</v>
      </c>
      <c r="M40" s="16">
        <v>0.05</v>
      </c>
      <c r="N40" s="17" t="s">
        <v>568</v>
      </c>
      <c r="O40" s="16">
        <v>0.05</v>
      </c>
      <c r="P40" s="17" t="s">
        <v>568</v>
      </c>
      <c r="Q40" s="15">
        <v>0.05</v>
      </c>
      <c r="R40"/>
      <c r="S40" t="s">
        <v>76</v>
      </c>
    </row>
    <row r="41" spans="1:19" x14ac:dyDescent="0.3">
      <c r="A41" s="23">
        <v>37</v>
      </c>
      <c r="B41" t="s">
        <v>77</v>
      </c>
      <c r="C41" s="16">
        <v>0.254</v>
      </c>
      <c r="D41" s="17" t="s">
        <v>568</v>
      </c>
      <c r="E41" s="16">
        <v>0.254</v>
      </c>
      <c r="F41" s="17" t="s">
        <v>568</v>
      </c>
      <c r="G41" s="16">
        <v>0.254</v>
      </c>
      <c r="H41" s="17" t="s">
        <v>568</v>
      </c>
      <c r="I41" s="16">
        <v>0.254</v>
      </c>
      <c r="J41" s="17" t="s">
        <v>568</v>
      </c>
      <c r="K41" s="16">
        <v>0.254</v>
      </c>
      <c r="L41" s="17" t="s">
        <v>568</v>
      </c>
      <c r="M41" s="16">
        <v>0.254</v>
      </c>
      <c r="N41" s="17" t="s">
        <v>568</v>
      </c>
      <c r="O41" s="16">
        <v>0.254</v>
      </c>
      <c r="P41" s="17" t="s">
        <v>568</v>
      </c>
      <c r="Q41" s="15">
        <v>0.254</v>
      </c>
      <c r="R41"/>
    </row>
    <row r="42" spans="1:19" x14ac:dyDescent="0.3">
      <c r="A42" s="23">
        <v>38</v>
      </c>
      <c r="B42" t="s">
        <v>232</v>
      </c>
      <c r="C42" s="16">
        <v>25.4</v>
      </c>
      <c r="D42" s="17" t="s">
        <v>568</v>
      </c>
      <c r="E42" s="16">
        <v>25.4</v>
      </c>
      <c r="F42" s="17" t="s">
        <v>568</v>
      </c>
      <c r="G42" s="16">
        <v>25.4</v>
      </c>
      <c r="H42" s="17" t="s">
        <v>568</v>
      </c>
      <c r="I42" s="16">
        <v>25.4</v>
      </c>
      <c r="J42" s="17" t="s">
        <v>568</v>
      </c>
      <c r="K42" s="16">
        <v>25.4</v>
      </c>
      <c r="L42" s="17" t="s">
        <v>568</v>
      </c>
      <c r="M42" s="16">
        <v>25.4</v>
      </c>
      <c r="N42" s="17" t="s">
        <v>568</v>
      </c>
      <c r="O42" s="16">
        <v>25.4</v>
      </c>
      <c r="P42" s="17" t="s">
        <v>568</v>
      </c>
      <c r="Q42" s="15">
        <v>25.4</v>
      </c>
      <c r="R42"/>
    </row>
    <row r="43" spans="1:19" x14ac:dyDescent="0.3">
      <c r="A43" s="23">
        <v>39</v>
      </c>
      <c r="B43" t="s">
        <v>233</v>
      </c>
      <c r="C43" s="16">
        <v>-1</v>
      </c>
      <c r="D43" s="17" t="s">
        <v>568</v>
      </c>
      <c r="E43" s="16">
        <v>-1</v>
      </c>
      <c r="F43" s="17" t="s">
        <v>568</v>
      </c>
      <c r="G43" s="16">
        <v>-1</v>
      </c>
      <c r="H43" s="17" t="s">
        <v>568</v>
      </c>
      <c r="I43" s="16">
        <v>-1</v>
      </c>
      <c r="J43" s="17" t="s">
        <v>568</v>
      </c>
      <c r="K43" s="16">
        <v>-1</v>
      </c>
      <c r="L43" s="17" t="s">
        <v>568</v>
      </c>
      <c r="M43" s="16">
        <v>-1</v>
      </c>
      <c r="N43" s="17" t="s">
        <v>568</v>
      </c>
      <c r="O43" s="16">
        <v>-1</v>
      </c>
      <c r="P43" s="17" t="s">
        <v>568</v>
      </c>
      <c r="Q43" s="15">
        <v>-1</v>
      </c>
      <c r="R43"/>
    </row>
    <row r="44" spans="1:19" x14ac:dyDescent="0.3">
      <c r="A44" s="23">
        <v>40</v>
      </c>
      <c r="B44" t="s">
        <v>234</v>
      </c>
      <c r="C44" s="16">
        <v>25.4</v>
      </c>
      <c r="D44" s="17" t="s">
        <v>568</v>
      </c>
      <c r="E44" s="16">
        <v>25.4</v>
      </c>
      <c r="F44" s="17" t="s">
        <v>178</v>
      </c>
      <c r="G44" s="16">
        <v>25.4</v>
      </c>
      <c r="H44" s="17" t="s">
        <v>568</v>
      </c>
      <c r="I44" s="16">
        <v>25.4</v>
      </c>
      <c r="J44" s="17" t="s">
        <v>568</v>
      </c>
      <c r="K44" s="16">
        <v>25.4</v>
      </c>
      <c r="L44" s="17" t="s">
        <v>568</v>
      </c>
      <c r="M44" s="16">
        <v>25.4</v>
      </c>
      <c r="N44" s="17" t="s">
        <v>568</v>
      </c>
      <c r="O44" s="16">
        <v>25.4</v>
      </c>
      <c r="P44" s="17" t="s">
        <v>568</v>
      </c>
      <c r="Q44" s="15">
        <v>25.4</v>
      </c>
      <c r="R44"/>
      <c r="S44" t="s">
        <v>235</v>
      </c>
    </row>
    <row r="45" spans="1:19" x14ac:dyDescent="0.3">
      <c r="A45" s="23">
        <v>41</v>
      </c>
      <c r="B45" t="s">
        <v>78</v>
      </c>
      <c r="C45" s="16">
        <v>0</v>
      </c>
      <c r="D45" s="17" t="s">
        <v>568</v>
      </c>
      <c r="E45" s="16">
        <v>0</v>
      </c>
      <c r="F45" s="17" t="s">
        <v>568</v>
      </c>
      <c r="G45" s="16">
        <v>0</v>
      </c>
      <c r="H45" s="17" t="s">
        <v>80</v>
      </c>
      <c r="I45" s="16">
        <v>0</v>
      </c>
      <c r="J45" s="17" t="s">
        <v>568</v>
      </c>
      <c r="K45" s="16">
        <v>0</v>
      </c>
      <c r="L45" s="17" t="s">
        <v>568</v>
      </c>
      <c r="M45" s="16">
        <v>0</v>
      </c>
      <c r="N45" s="17" t="s">
        <v>568</v>
      </c>
      <c r="O45" s="16">
        <v>0</v>
      </c>
      <c r="P45" s="17" t="s">
        <v>568</v>
      </c>
      <c r="Q45" s="15">
        <v>0</v>
      </c>
      <c r="R45"/>
      <c r="S45" t="s">
        <v>79</v>
      </c>
    </row>
    <row r="46" spans="1:19" x14ac:dyDescent="0.3">
      <c r="A46" s="23">
        <v>42</v>
      </c>
      <c r="B46" t="s">
        <v>83</v>
      </c>
      <c r="C46" s="16">
        <v>40</v>
      </c>
      <c r="D46" s="17" t="s">
        <v>568</v>
      </c>
      <c r="E46" s="16">
        <v>40</v>
      </c>
      <c r="F46" s="17" t="s">
        <v>568</v>
      </c>
      <c r="G46" s="16">
        <v>40</v>
      </c>
      <c r="H46" s="17" t="s">
        <v>568</v>
      </c>
      <c r="I46" s="16">
        <v>40</v>
      </c>
      <c r="J46" s="17" t="s">
        <v>568</v>
      </c>
      <c r="K46" s="16">
        <v>40</v>
      </c>
      <c r="L46" s="17" t="s">
        <v>568</v>
      </c>
      <c r="M46" s="16">
        <v>40</v>
      </c>
      <c r="N46" s="17" t="s">
        <v>568</v>
      </c>
      <c r="O46" s="16">
        <v>40</v>
      </c>
      <c r="P46" s="17" t="s">
        <v>568</v>
      </c>
      <c r="Q46" s="15">
        <v>40</v>
      </c>
      <c r="R46"/>
    </row>
    <row r="47" spans="1:19" x14ac:dyDescent="0.3">
      <c r="A47" s="23">
        <v>43</v>
      </c>
      <c r="B47" t="s">
        <v>240</v>
      </c>
      <c r="C47" s="16">
        <v>6</v>
      </c>
      <c r="D47" s="17" t="s">
        <v>568</v>
      </c>
      <c r="E47" s="16">
        <v>6</v>
      </c>
      <c r="F47" s="17" t="s">
        <v>178</v>
      </c>
      <c r="G47" s="16">
        <v>6</v>
      </c>
      <c r="H47" s="17" t="s">
        <v>568</v>
      </c>
      <c r="I47" s="16">
        <v>6</v>
      </c>
      <c r="J47" s="17" t="s">
        <v>568</v>
      </c>
      <c r="K47" s="16">
        <v>6</v>
      </c>
      <c r="L47" s="17" t="s">
        <v>568</v>
      </c>
      <c r="M47" s="16">
        <v>6</v>
      </c>
      <c r="N47" s="17" t="s">
        <v>568</v>
      </c>
      <c r="O47" s="16">
        <v>6</v>
      </c>
      <c r="P47" s="17" t="s">
        <v>568</v>
      </c>
      <c r="Q47" s="15">
        <v>6</v>
      </c>
      <c r="R47"/>
      <c r="S47" t="s">
        <v>241</v>
      </c>
    </row>
    <row r="48" spans="1:19" x14ac:dyDescent="0.3">
      <c r="A48" s="23">
        <v>44</v>
      </c>
      <c r="B48" t="s">
        <v>242</v>
      </c>
      <c r="C48" s="16">
        <v>3.1749999999999998</v>
      </c>
      <c r="D48" s="17" t="s">
        <v>568</v>
      </c>
      <c r="E48" s="16">
        <v>3.1749999999999998</v>
      </c>
      <c r="F48" s="17" t="s">
        <v>178</v>
      </c>
      <c r="G48" s="16">
        <v>3.1749999999999998</v>
      </c>
      <c r="H48" s="17" t="s">
        <v>568</v>
      </c>
      <c r="I48" s="16">
        <v>3.1749999999999998</v>
      </c>
      <c r="J48" s="17" t="s">
        <v>568</v>
      </c>
      <c r="K48" s="16">
        <v>3.1749999999999998</v>
      </c>
      <c r="L48" s="17" t="s">
        <v>568</v>
      </c>
      <c r="M48" s="16">
        <v>3.1749999999999998</v>
      </c>
      <c r="N48" s="17" t="s">
        <v>568</v>
      </c>
      <c r="O48" s="16">
        <v>3.1749999999999998</v>
      </c>
      <c r="P48" s="17" t="s">
        <v>568</v>
      </c>
      <c r="Q48" s="15">
        <v>3.1749999999999998</v>
      </c>
      <c r="R48"/>
      <c r="S48" t="s">
        <v>243</v>
      </c>
    </row>
    <row r="49" spans="1:19" x14ac:dyDescent="0.3">
      <c r="A49" s="23">
        <v>45</v>
      </c>
      <c r="B49" t="s">
        <v>244</v>
      </c>
      <c r="C49" s="16">
        <v>30</v>
      </c>
      <c r="D49" s="17" t="s">
        <v>568</v>
      </c>
      <c r="E49" s="16">
        <v>30</v>
      </c>
      <c r="F49" s="17" t="s">
        <v>568</v>
      </c>
      <c r="G49" s="16">
        <v>30</v>
      </c>
      <c r="H49" s="17" t="s">
        <v>568</v>
      </c>
      <c r="I49" s="16">
        <v>30</v>
      </c>
      <c r="J49" s="17" t="s">
        <v>568</v>
      </c>
      <c r="K49" s="16">
        <v>30</v>
      </c>
      <c r="L49" s="17" t="s">
        <v>568</v>
      </c>
      <c r="M49" s="16">
        <v>30</v>
      </c>
      <c r="N49" s="17" t="s">
        <v>568</v>
      </c>
      <c r="O49" s="16">
        <v>30</v>
      </c>
      <c r="P49" s="17" t="s">
        <v>568</v>
      </c>
      <c r="Q49" s="15">
        <v>30</v>
      </c>
      <c r="R49"/>
    </row>
    <row r="50" spans="1:19" x14ac:dyDescent="0.3">
      <c r="A50" s="23">
        <v>46</v>
      </c>
      <c r="B50" t="s">
        <v>245</v>
      </c>
      <c r="C50" s="16" t="b">
        <v>1</v>
      </c>
      <c r="D50" s="17" t="s">
        <v>568</v>
      </c>
      <c r="E50" s="16" t="b">
        <v>1</v>
      </c>
      <c r="F50" s="17" t="s">
        <v>568</v>
      </c>
      <c r="G50" s="16" t="b">
        <v>1</v>
      </c>
      <c r="H50" s="17" t="s">
        <v>568</v>
      </c>
      <c r="I50" s="16" t="b">
        <v>1</v>
      </c>
      <c r="J50" s="17" t="s">
        <v>568</v>
      </c>
      <c r="K50" s="16" t="b">
        <v>1</v>
      </c>
      <c r="L50" s="17" t="s">
        <v>568</v>
      </c>
      <c r="M50" s="16" t="b">
        <v>1</v>
      </c>
      <c r="N50" s="17" t="s">
        <v>568</v>
      </c>
      <c r="O50" s="16" t="b">
        <v>1</v>
      </c>
      <c r="P50" s="17" t="s">
        <v>568</v>
      </c>
      <c r="Q50" s="15" t="b">
        <v>1</v>
      </c>
      <c r="R50"/>
    </row>
    <row r="51" spans="1:19" x14ac:dyDescent="0.3">
      <c r="A51" s="23">
        <v>47</v>
      </c>
      <c r="B51" t="s">
        <v>85</v>
      </c>
      <c r="C51" s="16">
        <v>6.7</v>
      </c>
      <c r="D51" s="17" t="s">
        <v>568</v>
      </c>
      <c r="E51" s="16">
        <v>6.7</v>
      </c>
      <c r="F51" s="17" t="s">
        <v>568</v>
      </c>
      <c r="G51" s="16">
        <v>6.7</v>
      </c>
      <c r="H51" s="17" t="s">
        <v>568</v>
      </c>
      <c r="I51" s="16">
        <v>6.7</v>
      </c>
      <c r="J51" s="17" t="s">
        <v>568</v>
      </c>
      <c r="K51" s="16">
        <v>6.7</v>
      </c>
      <c r="L51" s="17" t="s">
        <v>568</v>
      </c>
      <c r="M51" s="16">
        <v>6.7</v>
      </c>
      <c r="N51" s="17" t="s">
        <v>568</v>
      </c>
      <c r="O51" s="16">
        <v>6.7</v>
      </c>
      <c r="P51" s="17" t="s">
        <v>568</v>
      </c>
      <c r="Q51" s="15">
        <v>6.7</v>
      </c>
      <c r="R51"/>
    </row>
    <row r="52" spans="1:19" x14ac:dyDescent="0.3">
      <c r="A52" s="23">
        <v>48</v>
      </c>
      <c r="B52" t="s">
        <v>246</v>
      </c>
      <c r="C52" s="16" t="b">
        <v>0</v>
      </c>
      <c r="D52" s="17" t="s">
        <v>568</v>
      </c>
      <c r="E52" s="16" t="b">
        <v>0</v>
      </c>
      <c r="F52" s="17" t="s">
        <v>568</v>
      </c>
      <c r="G52" s="16" t="b">
        <v>0</v>
      </c>
      <c r="H52" s="17" t="s">
        <v>568</v>
      </c>
      <c r="I52" s="16" t="b">
        <v>0</v>
      </c>
      <c r="J52" s="17" t="s">
        <v>568</v>
      </c>
      <c r="K52" s="16" t="b">
        <v>0</v>
      </c>
      <c r="L52" s="17" t="s">
        <v>568</v>
      </c>
      <c r="M52" s="16" t="b">
        <v>0</v>
      </c>
      <c r="N52" s="17" t="s">
        <v>568</v>
      </c>
      <c r="O52" s="16" t="b">
        <v>0</v>
      </c>
      <c r="P52" s="17" t="s">
        <v>568</v>
      </c>
      <c r="Q52" s="15" t="b">
        <v>0</v>
      </c>
      <c r="R52"/>
    </row>
    <row r="53" spans="1:19" x14ac:dyDescent="0.3">
      <c r="A53" s="23">
        <v>49</v>
      </c>
      <c r="B53" t="s">
        <v>247</v>
      </c>
      <c r="C53" s="16">
        <v>100000</v>
      </c>
      <c r="D53" s="17" t="s">
        <v>568</v>
      </c>
      <c r="E53" s="16">
        <v>100000</v>
      </c>
      <c r="F53" s="17" t="s">
        <v>568</v>
      </c>
      <c r="G53" s="16">
        <v>100000</v>
      </c>
      <c r="H53" s="17" t="s">
        <v>568</v>
      </c>
      <c r="I53" s="16">
        <v>100000</v>
      </c>
      <c r="J53" s="17" t="s">
        <v>568</v>
      </c>
      <c r="K53" s="16">
        <v>100000</v>
      </c>
      <c r="L53" s="17" t="s">
        <v>568</v>
      </c>
      <c r="M53" s="16">
        <v>100000</v>
      </c>
      <c r="N53" s="17" t="s">
        <v>568</v>
      </c>
      <c r="O53" s="16">
        <v>100000</v>
      </c>
      <c r="P53" s="17" t="s">
        <v>568</v>
      </c>
      <c r="Q53" s="15">
        <v>100000</v>
      </c>
      <c r="R53"/>
    </row>
    <row r="54" spans="1:19" x14ac:dyDescent="0.3">
      <c r="A54" s="23">
        <v>50</v>
      </c>
      <c r="B54" t="s">
        <v>248</v>
      </c>
      <c r="C54" s="16">
        <v>2</v>
      </c>
      <c r="D54" s="17" t="s">
        <v>568</v>
      </c>
      <c r="E54" s="16">
        <v>2</v>
      </c>
      <c r="F54" s="17" t="s">
        <v>568</v>
      </c>
      <c r="G54" s="16">
        <v>2</v>
      </c>
      <c r="H54" s="17" t="s">
        <v>568</v>
      </c>
      <c r="I54" s="16">
        <v>2</v>
      </c>
      <c r="J54" s="17" t="s">
        <v>568</v>
      </c>
      <c r="K54" s="16">
        <v>2</v>
      </c>
      <c r="L54" s="17" t="s">
        <v>568</v>
      </c>
      <c r="M54" s="16">
        <v>2</v>
      </c>
      <c r="N54" s="17" t="s">
        <v>568</v>
      </c>
      <c r="O54" s="16">
        <v>2</v>
      </c>
      <c r="P54" s="17" t="s">
        <v>568</v>
      </c>
      <c r="Q54" s="15">
        <v>2</v>
      </c>
      <c r="R54"/>
    </row>
    <row r="55" spans="1:19" s="25" customFormat="1" ht="15" thickBot="1" x14ac:dyDescent="0.35">
      <c r="A55" s="24">
        <v>51</v>
      </c>
      <c r="B55" s="25" t="s">
        <v>249</v>
      </c>
      <c r="C55" s="27">
        <v>1</v>
      </c>
      <c r="D55" s="28" t="s">
        <v>568</v>
      </c>
      <c r="E55" s="27">
        <v>1</v>
      </c>
      <c r="F55" s="28" t="s">
        <v>178</v>
      </c>
      <c r="G55" s="27">
        <v>1</v>
      </c>
      <c r="H55" s="28" t="s">
        <v>568</v>
      </c>
      <c r="I55" s="27">
        <v>1</v>
      </c>
      <c r="J55" s="28" t="s">
        <v>568</v>
      </c>
      <c r="K55" s="27">
        <v>1</v>
      </c>
      <c r="L55" s="28" t="s">
        <v>568</v>
      </c>
      <c r="M55" s="27">
        <v>1</v>
      </c>
      <c r="N55" s="28" t="s">
        <v>568</v>
      </c>
      <c r="O55" s="27">
        <v>1</v>
      </c>
      <c r="P55" s="28" t="s">
        <v>568</v>
      </c>
      <c r="Q55" s="29">
        <v>1</v>
      </c>
      <c r="S55" s="25" t="s">
        <v>250</v>
      </c>
    </row>
    <row r="57" spans="1:19" x14ac:dyDescent="0.3">
      <c r="B57" t="s">
        <v>625</v>
      </c>
    </row>
  </sheetData>
  <pageMargins left="0.7" right="0.7" top="0.75" bottom="0.75" header="0.3" footer="0.3"/>
  <pageSetup orientation="portrait" horizontalDpi="1200" verticalDpi="12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D90097-1723-4BA4-B722-529DD729DDCC}">
  <sheetPr codeName="Sheet15">
    <tabColor theme="0" tint="-0.499984740745262"/>
  </sheetPr>
  <dimension ref="A1"/>
  <sheetViews>
    <sheetView workbookViewId="0">
      <selection activeCell="EK17" sqref="EK16:EK17"/>
    </sheetView>
  </sheetViews>
  <sheetFormatPr defaultRowHeight="14.4" x14ac:dyDescent="0.3"/>
  <cols>
    <col min="2" max="2" width="37.5546875" bestFit="1" customWidth="1"/>
    <col min="3" max="3" width="8.33203125" bestFit="1" customWidth="1"/>
    <col min="5" max="5" width="10.33203125" customWidth="1"/>
    <col min="7" max="8" width="11.6640625" customWidth="1"/>
  </cols>
  <sheetData>
    <row r="1" spans="1:1" x14ac:dyDescent="0.3">
      <c r="A1" t="s">
        <v>358</v>
      </c>
    </row>
  </sheetData>
  <pageMargins left="0.7" right="0.7" top="0.75" bottom="0.75" header="0.3" footer="0.3"/>
  <pageSetup orientation="portrait" horizontalDpi="1200" verticalDpi="12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D72BE4-F723-48F8-B744-4DA46E4C0309}">
  <sheetPr codeName="Sheet16">
    <tabColor theme="2"/>
  </sheetPr>
  <dimension ref="A1:DD20"/>
  <sheetViews>
    <sheetView workbookViewId="0">
      <selection activeCell="B1" sqref="B1"/>
    </sheetView>
  </sheetViews>
  <sheetFormatPr defaultRowHeight="14.4" x14ac:dyDescent="0.3"/>
  <cols>
    <col min="1" max="1" width="3" bestFit="1" customWidth="1"/>
    <col min="2" max="2" width="38" bestFit="1" customWidth="1"/>
    <col min="3" max="3" width="6" style="7" customWidth="1"/>
    <col min="4" max="4" width="7.44140625" style="11" customWidth="1"/>
    <col min="5" max="5" width="8.33203125" style="12" customWidth="1"/>
    <col min="6" max="6" width="8.33203125" style="11" customWidth="1"/>
    <col min="7" max="7" width="8.33203125" style="12" customWidth="1"/>
    <col min="8" max="8" width="8.33203125" style="11" customWidth="1"/>
    <col min="9" max="9" width="8.33203125" style="12" customWidth="1"/>
    <col min="10" max="10" width="8.33203125" style="11" customWidth="1"/>
    <col min="11" max="11" width="8.33203125" style="12" customWidth="1"/>
    <col min="12" max="12" width="8.33203125" style="11" customWidth="1"/>
    <col min="13" max="13" width="8.33203125" style="12" customWidth="1"/>
    <col min="14" max="14" width="9.44140625" style="11" customWidth="1"/>
    <col min="15" max="15" width="8.33203125" style="12" customWidth="1"/>
    <col min="16" max="16" width="8.33203125" style="11" customWidth="1"/>
    <col min="17" max="17" width="8.33203125" style="12" customWidth="1"/>
    <col min="18" max="18" width="8.33203125" style="11" customWidth="1"/>
    <col min="19" max="19" width="8.33203125" style="12" customWidth="1"/>
    <col min="20" max="20" width="8.33203125" style="11" customWidth="1"/>
    <col min="21" max="21" width="8.33203125" style="12" customWidth="1"/>
    <col min="22" max="22" width="11.33203125" customWidth="1"/>
    <col min="23" max="23" width="37.5546875" bestFit="1" customWidth="1"/>
    <col min="29" max="30" width="6" customWidth="1"/>
    <col min="31" max="31" width="6.109375" customWidth="1"/>
    <col min="33" max="33" width="37.5546875" bestFit="1" customWidth="1"/>
    <col min="39" max="40" width="6" customWidth="1"/>
    <col min="41" max="41" width="6.109375" customWidth="1"/>
    <col min="43" max="43" width="37.5546875" bestFit="1" customWidth="1"/>
    <col min="49" max="50" width="6" customWidth="1"/>
    <col min="51" max="51" width="6.109375" customWidth="1"/>
    <col min="53" max="53" width="37.5546875" bestFit="1" customWidth="1"/>
    <col min="59" max="60" width="6" customWidth="1"/>
    <col min="61" max="61" width="6.109375" customWidth="1"/>
    <col min="63" max="63" width="37.5546875" bestFit="1" customWidth="1"/>
    <col min="69" max="70" width="6" customWidth="1"/>
    <col min="71" max="71" width="6.109375" customWidth="1"/>
    <col min="72" max="72" width="10" customWidth="1"/>
    <col min="73" max="73" width="37.5546875" bestFit="1" customWidth="1"/>
    <col min="79" max="80" width="6" customWidth="1"/>
    <col min="81" max="81" width="6.109375" customWidth="1"/>
    <col min="82" max="82" width="10" customWidth="1"/>
    <col min="83" max="83" width="37.5546875" bestFit="1" customWidth="1"/>
    <col min="89" max="90" width="6" customWidth="1"/>
    <col min="91" max="91" width="6.109375" customWidth="1"/>
    <col min="93" max="93" width="37.5546875" bestFit="1" customWidth="1"/>
    <col min="98" max="98" width="22" customWidth="1"/>
    <col min="99" max="100" width="6" customWidth="1"/>
    <col min="101" max="101" width="6.109375" customWidth="1"/>
    <col min="103" max="103" width="37.5546875" bestFit="1" customWidth="1"/>
    <col min="106" max="106" width="9.6640625" customWidth="1"/>
  </cols>
  <sheetData>
    <row r="1" spans="1:108" s="22" customFormat="1" ht="72" x14ac:dyDescent="0.3">
      <c r="A1" s="18" t="s">
        <v>0</v>
      </c>
      <c r="B1" s="19" t="s">
        <v>56</v>
      </c>
      <c r="C1" s="20" t="str">
        <f>CMVs!$M$2</f>
        <v>Total Deltas</v>
      </c>
      <c r="D1" s="20" t="str">
        <f>CMVs!N2</f>
        <v>CMV 100 (23.1.0) Value</v>
      </c>
      <c r="E1" s="20" t="str">
        <f>CMVs!O2</f>
        <v>Delta from CMV 90 to CMV 100</v>
      </c>
      <c r="F1" s="20" t="str">
        <f>CMVs!P2</f>
        <v>CMV 90 (22.1.1) Value</v>
      </c>
      <c r="G1" s="20" t="str">
        <f>CMVs!Q2</f>
        <v>Delta from CMV 80 to CMV 90</v>
      </c>
      <c r="H1" s="20" t="str">
        <f>CMVs!R2</f>
        <v>CMV 80 (22.1.0) Value</v>
      </c>
      <c r="I1" s="20" t="str">
        <f>CMVs!S2</f>
        <v>Delta from CMV 70 to CMV 80</v>
      </c>
      <c r="J1" s="20" t="str">
        <f>CMVs!T2</f>
        <v>CMV 70 (21.1.2) Value</v>
      </c>
      <c r="K1" s="20" t="str">
        <f>CMVs!U2</f>
        <v>Same CMV</v>
      </c>
      <c r="L1" s="20" t="str">
        <f>CMVs!V2</f>
        <v>CMV 70 (21.1.1) Value</v>
      </c>
      <c r="M1" s="20" t="str">
        <f>CMVs!W2</f>
        <v>Same CMV</v>
      </c>
      <c r="N1" s="20" t="str">
        <f>CMVs!X2</f>
        <v>CMV 70 (21.1.0) Value</v>
      </c>
      <c r="O1" s="20" t="str">
        <f>CMVs!Y2</f>
        <v>Delta from CMV 60 to CMV 70</v>
      </c>
      <c r="P1" s="20" t="str">
        <f>CMVs!Z2</f>
        <v>CMV 60 (20.1.2) Value</v>
      </c>
      <c r="Q1" s="20" t="str">
        <f>CMVs!AA2</f>
        <v>Same CMV</v>
      </c>
      <c r="R1" s="20" t="str">
        <f>CMVs!AB2</f>
        <v>CMV 60 (20.1.1) Value</v>
      </c>
      <c r="S1" s="20" t="str">
        <f>CMVs!AC2</f>
        <v>Same CMV</v>
      </c>
      <c r="T1" s="20" t="str">
        <f>CMVs!AD2</f>
        <v>CMV 60 (20.1.0) Value</v>
      </c>
      <c r="U1" s="21" t="s">
        <v>63</v>
      </c>
      <c r="V1" s="22" t="s">
        <v>0</v>
      </c>
      <c r="W1" s="22" t="s">
        <v>90</v>
      </c>
      <c r="X1" s="22" t="s">
        <v>91</v>
      </c>
      <c r="Y1" s="22" t="s">
        <v>92</v>
      </c>
      <c r="Z1" s="22" t="s">
        <v>93</v>
      </c>
      <c r="AA1" s="22" t="s">
        <v>94</v>
      </c>
      <c r="AB1" s="22" t="s">
        <v>95</v>
      </c>
      <c r="AC1" s="22" t="s">
        <v>96</v>
      </c>
      <c r="AD1" s="22" t="s">
        <v>97</v>
      </c>
      <c r="AE1" s="22" t="s">
        <v>98</v>
      </c>
      <c r="AF1" s="22" t="s">
        <v>99</v>
      </c>
      <c r="AG1" s="22" t="s">
        <v>100</v>
      </c>
      <c r="AH1" s="22" t="s">
        <v>101</v>
      </c>
      <c r="AI1" s="22" t="s">
        <v>102</v>
      </c>
      <c r="AJ1" s="22" t="s">
        <v>103</v>
      </c>
      <c r="AK1" s="22" t="s">
        <v>104</v>
      </c>
      <c r="AL1" s="22" t="s">
        <v>105</v>
      </c>
      <c r="AM1" s="22" t="s">
        <v>106</v>
      </c>
      <c r="AN1" s="22" t="s">
        <v>107</v>
      </c>
      <c r="AO1" s="22" t="s">
        <v>108</v>
      </c>
      <c r="AP1" s="22" t="s">
        <v>109</v>
      </c>
      <c r="AQ1" s="22" t="s">
        <v>110</v>
      </c>
      <c r="AR1" s="22" t="s">
        <v>111</v>
      </c>
      <c r="AS1" s="22" t="s">
        <v>112</v>
      </c>
      <c r="AT1" s="22" t="s">
        <v>113</v>
      </c>
      <c r="AU1" s="22" t="s">
        <v>114</v>
      </c>
      <c r="AV1" s="22" t="s">
        <v>115</v>
      </c>
      <c r="AW1" s="22" t="s">
        <v>116</v>
      </c>
      <c r="AX1" s="22" t="s">
        <v>117</v>
      </c>
      <c r="AY1" s="22" t="s">
        <v>118</v>
      </c>
      <c r="AZ1" s="22" t="s">
        <v>119</v>
      </c>
      <c r="BA1" s="22" t="s">
        <v>120</v>
      </c>
      <c r="BB1" s="22" t="s">
        <v>121</v>
      </c>
      <c r="BC1" s="22" t="s">
        <v>122</v>
      </c>
      <c r="BD1" s="22" t="s">
        <v>123</v>
      </c>
      <c r="BE1" s="22" t="s">
        <v>124</v>
      </c>
      <c r="BF1" s="22" t="s">
        <v>125</v>
      </c>
      <c r="BG1" s="22" t="s">
        <v>126</v>
      </c>
      <c r="BH1" s="22" t="s">
        <v>127</v>
      </c>
      <c r="BI1" s="22" t="s">
        <v>128</v>
      </c>
      <c r="BJ1" s="22" t="s">
        <v>129</v>
      </c>
      <c r="BK1" s="22" t="s">
        <v>130</v>
      </c>
      <c r="BL1" s="22" t="s">
        <v>131</v>
      </c>
      <c r="BM1" s="22" t="s">
        <v>132</v>
      </c>
      <c r="BN1" s="22" t="s">
        <v>133</v>
      </c>
      <c r="BO1" s="22" t="s">
        <v>134</v>
      </c>
      <c r="BP1" s="22" t="s">
        <v>135</v>
      </c>
      <c r="BQ1" s="22" t="s">
        <v>136</v>
      </c>
      <c r="BR1" s="22" t="s">
        <v>137</v>
      </c>
      <c r="BS1" s="22" t="s">
        <v>138</v>
      </c>
      <c r="BT1" s="22" t="s">
        <v>139</v>
      </c>
      <c r="BU1" s="22" t="s">
        <v>140</v>
      </c>
      <c r="BV1" s="22" t="s">
        <v>141</v>
      </c>
      <c r="BW1" s="22" t="s">
        <v>142</v>
      </c>
      <c r="BX1" s="22" t="s">
        <v>143</v>
      </c>
      <c r="BY1" s="22" t="s">
        <v>144</v>
      </c>
      <c r="BZ1" s="22" t="s">
        <v>145</v>
      </c>
      <c r="CA1" s="22" t="s">
        <v>146</v>
      </c>
      <c r="CB1" s="22" t="s">
        <v>147</v>
      </c>
      <c r="CC1" s="22" t="s">
        <v>148</v>
      </c>
      <c r="CD1" s="22" t="s">
        <v>149</v>
      </c>
      <c r="CE1" s="22" t="s">
        <v>150</v>
      </c>
      <c r="CF1" s="22" t="s">
        <v>151</v>
      </c>
      <c r="CG1" s="22" t="s">
        <v>152</v>
      </c>
      <c r="CH1" s="22" t="s">
        <v>153</v>
      </c>
      <c r="CI1" s="22" t="s">
        <v>154</v>
      </c>
      <c r="CJ1" s="22" t="s">
        <v>155</v>
      </c>
      <c r="CK1" s="22" t="s">
        <v>156</v>
      </c>
      <c r="CL1" s="22" t="s">
        <v>157</v>
      </c>
      <c r="CM1" s="22" t="s">
        <v>158</v>
      </c>
      <c r="CN1" s="22" t="s">
        <v>159</v>
      </c>
      <c r="CO1" s="22" t="s">
        <v>160</v>
      </c>
      <c r="CP1" s="22" t="s">
        <v>161</v>
      </c>
      <c r="CQ1" s="22" t="s">
        <v>162</v>
      </c>
      <c r="CR1" s="22" t="s">
        <v>163</v>
      </c>
      <c r="CS1" s="22" t="s">
        <v>164</v>
      </c>
      <c r="CT1" s="22" t="s">
        <v>165</v>
      </c>
      <c r="CU1" s="22" t="s">
        <v>166</v>
      </c>
      <c r="CV1" s="22" t="s">
        <v>167</v>
      </c>
      <c r="CW1" s="22" t="s">
        <v>168</v>
      </c>
      <c r="CX1" s="22" t="s">
        <v>169</v>
      </c>
      <c r="CY1" s="22" t="s">
        <v>170</v>
      </c>
      <c r="CZ1" s="22" t="s">
        <v>171</v>
      </c>
      <c r="DA1" s="22" t="s">
        <v>172</v>
      </c>
      <c r="DB1" s="22" t="s">
        <v>173</v>
      </c>
      <c r="DC1" s="22" t="s">
        <v>174</v>
      </c>
      <c r="DD1" s="22" t="s">
        <v>175</v>
      </c>
    </row>
    <row r="2" spans="1:108" x14ac:dyDescent="0.3">
      <c r="A2" s="23">
        <v>1</v>
      </c>
      <c r="B2" t="str">
        <f t="shared" ref="B2:B20" si="0">IF(W2&gt;0,W2,IF(AG2&gt;0,AG2,IF(AQ2&gt;0,AQ2,IF(BA2&gt;0,BA2,IF(BK2&gt;0,BK2,IF(BU2&gt;0,BU2,IF(CE2&gt;0,CE2,IF(CO2&gt;0,CO2,IF(CY2&gt;0,CY2,"fix")))))))))</f>
        <v>disableInvestmentAmortization</v>
      </c>
      <c r="C2" s="14">
        <f>SUM(AC2:AE2,AM2:AO2,AW2:AY2,BG2:BI2,BQ2:BS2,CA2:CC2,CK2:CM2,CU2:CW2)</f>
        <v>1</v>
      </c>
      <c r="D2" s="16">
        <f t="shared" ref="D2:D13" si="1">Y2</f>
        <v>0</v>
      </c>
      <c r="E2" s="17" t="str">
        <f t="shared" ref="E2:E13" si="2">IF(AF2&gt;0,AF2,"-")</f>
        <v>-</v>
      </c>
      <c r="F2" s="16">
        <f t="shared" ref="F2:F13" si="3">AI2</f>
        <v>0</v>
      </c>
      <c r="G2" s="17" t="str">
        <f>IF(AP2&gt;0,AP2,"-")</f>
        <v>-</v>
      </c>
      <c r="H2" s="16">
        <f t="shared" ref="H2:H13" si="4">AS2</f>
        <v>0</v>
      </c>
      <c r="I2" s="17" t="str">
        <f>IF(AZ2&gt;0,AZ2,"-")</f>
        <v>-</v>
      </c>
      <c r="J2" s="16" t="b">
        <f t="shared" ref="J2:J13" si="5">BC2</f>
        <v>0</v>
      </c>
      <c r="K2" s="17" t="str">
        <f>IF(BJ2&gt;0,BJ2,"-")</f>
        <v>-</v>
      </c>
      <c r="L2" s="16" t="b">
        <f t="shared" ref="L2:L13" si="6">BM2</f>
        <v>0</v>
      </c>
      <c r="M2" s="17" t="str">
        <f>IF(BT2&gt;0,BT2,"-")</f>
        <v>-</v>
      </c>
      <c r="N2" s="16" t="b">
        <f t="shared" ref="N2:N13" si="7">BW2</f>
        <v>0</v>
      </c>
      <c r="O2" s="17" t="str">
        <f>IF(CD2&gt;0,CD2,"-")</f>
        <v>-</v>
      </c>
      <c r="P2" s="16" t="b">
        <f t="shared" ref="P2:P20" si="8">CG2</f>
        <v>0</v>
      </c>
      <c r="Q2" s="17" t="str">
        <f t="shared" ref="Q2:Q20" si="9">IF(CN2&gt;0,CN2,"-")</f>
        <v>-</v>
      </c>
      <c r="R2" s="16" t="b">
        <f t="shared" ref="R2:R13" si="10">CQ2</f>
        <v>0</v>
      </c>
      <c r="S2" s="17" t="str">
        <f t="shared" ref="S2:S13" si="11">IF(CV2&gt;0,CV2,"-")</f>
        <v>-</v>
      </c>
      <c r="T2" s="15" t="b">
        <f t="shared" ref="T2:T13" si="12">DA2</f>
        <v>0</v>
      </c>
      <c r="U2"/>
      <c r="V2">
        <f>A2</f>
        <v>1</v>
      </c>
      <c r="AC2">
        <f>IF(W2=AG2,0,1)</f>
        <v>0</v>
      </c>
      <c r="AD2">
        <f>IF(Y2=AI2,0,1)</f>
        <v>0</v>
      </c>
      <c r="AE2">
        <f>IF(AB2=AL2,0,1)</f>
        <v>0</v>
      </c>
      <c r="AM2">
        <f>IF(AG2=AQ2,0,1)</f>
        <v>0</v>
      </c>
      <c r="AN2">
        <f>IF(AI2=AS2,0,1)</f>
        <v>0</v>
      </c>
      <c r="AO2">
        <f>IF(AL2=AV2,0,1)</f>
        <v>0</v>
      </c>
      <c r="AW2">
        <f>IF(AQ2=BA2,0,1)</f>
        <v>1</v>
      </c>
      <c r="AX2">
        <f>IF(AS2=BC2,0,1)</f>
        <v>0</v>
      </c>
      <c r="AY2">
        <f>IF(AV2=BF2,0,1)</f>
        <v>0</v>
      </c>
      <c r="BA2" t="s">
        <v>359</v>
      </c>
      <c r="BB2" t="s">
        <v>82</v>
      </c>
      <c r="BC2" t="b">
        <v>0</v>
      </c>
      <c r="BG2">
        <f>IF(BA2=BK2,0,1)</f>
        <v>0</v>
      </c>
      <c r="BH2">
        <f>IF(BC2=BM2,0,1)</f>
        <v>0</v>
      </c>
      <c r="BI2">
        <f>IF(BF2=BP2,0,1)</f>
        <v>0</v>
      </c>
      <c r="BK2" t="s">
        <v>359</v>
      </c>
      <c r="BL2" t="s">
        <v>82</v>
      </c>
      <c r="BM2" t="b">
        <v>0</v>
      </c>
      <c r="BQ2">
        <f>IF(BK2=BU2,0,1)</f>
        <v>0</v>
      </c>
      <c r="BR2">
        <f>IF(BM2=BW2,0,1)</f>
        <v>0</v>
      </c>
      <c r="BS2">
        <f>IF(BP2=BZ2,0,1)</f>
        <v>0</v>
      </c>
      <c r="BU2" t="s">
        <v>359</v>
      </c>
      <c r="BV2" t="s">
        <v>82</v>
      </c>
      <c r="BW2" t="b">
        <v>0</v>
      </c>
      <c r="CA2">
        <f>IF(BU2=CE2,0,1)</f>
        <v>0</v>
      </c>
      <c r="CB2">
        <f>IF(BW2=CG2,0,1)</f>
        <v>0</v>
      </c>
      <c r="CC2">
        <f>IF(BZ2=CJ2,0,1)</f>
        <v>0</v>
      </c>
      <c r="CE2" t="s">
        <v>359</v>
      </c>
      <c r="CF2" t="s">
        <v>82</v>
      </c>
      <c r="CG2" t="b">
        <v>0</v>
      </c>
      <c r="CK2">
        <f>IF(CE2=CO2,0,1)</f>
        <v>0</v>
      </c>
      <c r="CL2">
        <f>IF(CG2=CQ2,0,1)</f>
        <v>0</v>
      </c>
      <c r="CM2">
        <f>IF(CJ2=CT2,0,1)</f>
        <v>0</v>
      </c>
      <c r="CO2" t="s">
        <v>359</v>
      </c>
      <c r="CP2" t="s">
        <v>82</v>
      </c>
      <c r="CQ2" t="b">
        <v>0</v>
      </c>
      <c r="CU2">
        <f>IF(CO2=CY2,0,1)</f>
        <v>0</v>
      </c>
      <c r="CV2">
        <f>IF(CQ2=DA2,0,1)</f>
        <v>0</v>
      </c>
      <c r="CW2">
        <f>IF(CT2=DD2,0,1)</f>
        <v>0</v>
      </c>
      <c r="CY2" t="s">
        <v>359</v>
      </c>
      <c r="CZ2" t="s">
        <v>82</v>
      </c>
      <c r="DA2" t="b">
        <v>0</v>
      </c>
    </row>
    <row r="3" spans="1:108" x14ac:dyDescent="0.3">
      <c r="A3" s="23">
        <v>2</v>
      </c>
      <c r="B3" t="str">
        <f t="shared" si="0"/>
        <v>drawDirAccessibleSheetFactor</v>
      </c>
      <c r="C3" s="14">
        <f t="shared" ref="C3:C20" si="13">SUM(AC3:AE3,AM3:AO3,AW3:AY3,BG3:BI3,BQ3:BS3,CA3:CC3,CK3:CM3,CU3:CW3)</f>
        <v>2</v>
      </c>
      <c r="D3" s="16">
        <f t="shared" si="1"/>
        <v>0</v>
      </c>
      <c r="E3" s="17" t="str">
        <f t="shared" si="2"/>
        <v>-</v>
      </c>
      <c r="F3" s="16">
        <f t="shared" si="3"/>
        <v>0</v>
      </c>
      <c r="G3" s="17" t="str">
        <f t="shared" ref="G3:G20" si="14">IF(AP3&gt;0,AP3,"-")</f>
        <v>-</v>
      </c>
      <c r="H3" s="16">
        <f t="shared" si="4"/>
        <v>0</v>
      </c>
      <c r="I3" s="17" t="str">
        <f t="shared" ref="I3:I20" si="15">IF(AZ3&gt;0,AZ3,"-")</f>
        <v>-</v>
      </c>
      <c r="J3" s="16">
        <f t="shared" si="5"/>
        <v>0.02</v>
      </c>
      <c r="K3" s="17" t="str">
        <f t="shared" ref="K3:K20" si="16">IF(BJ3&gt;0,BJ3,"-")</f>
        <v>-</v>
      </c>
      <c r="L3" s="16">
        <f t="shared" si="6"/>
        <v>0.02</v>
      </c>
      <c r="M3" s="17" t="str">
        <f t="shared" ref="M3:M20" si="17">IF(BT3&gt;0,BT3,"-")</f>
        <v>-</v>
      </c>
      <c r="N3" s="16">
        <f t="shared" si="7"/>
        <v>0.02</v>
      </c>
      <c r="O3" s="17" t="str">
        <f t="shared" ref="O3:O20" si="18">IF(CD3&gt;0,CD3,"-")</f>
        <v>-</v>
      </c>
      <c r="P3" s="16">
        <f t="shared" si="8"/>
        <v>0.02</v>
      </c>
      <c r="Q3" s="17" t="str">
        <f t="shared" si="9"/>
        <v>-</v>
      </c>
      <c r="R3" s="16">
        <f t="shared" si="10"/>
        <v>0.02</v>
      </c>
      <c r="S3" s="17" t="str">
        <f t="shared" si="11"/>
        <v>-</v>
      </c>
      <c r="T3" s="15">
        <f t="shared" si="12"/>
        <v>0.02</v>
      </c>
      <c r="U3"/>
      <c r="V3">
        <f t="shared" ref="V3:V20" si="19">A3</f>
        <v>2</v>
      </c>
      <c r="AC3">
        <f t="shared" ref="AC3:AC13" si="20">IF(W3=AG3,0,1)</f>
        <v>0</v>
      </c>
      <c r="AD3">
        <f t="shared" ref="AD3:AD13" si="21">IF(Y3=AI3,0,1)</f>
        <v>0</v>
      </c>
      <c r="AE3">
        <f t="shared" ref="AE3:AE13" si="22">IF(AB3=AL3,0,1)</f>
        <v>0</v>
      </c>
      <c r="AM3">
        <f t="shared" ref="AM3:AM13" si="23">IF(AG3=AQ3,0,1)</f>
        <v>0</v>
      </c>
      <c r="AN3">
        <f t="shared" ref="AN3:AN13" si="24">IF(AI3=AS3,0,1)</f>
        <v>0</v>
      </c>
      <c r="AO3">
        <f t="shared" ref="AO3:AO13" si="25">IF(AL3=AV3,0,1)</f>
        <v>0</v>
      </c>
      <c r="AW3">
        <f t="shared" ref="AW3:AW13" si="26">IF(AQ3=BA3,0,1)</f>
        <v>1</v>
      </c>
      <c r="AX3">
        <f t="shared" ref="AX3:AX13" si="27">IF(AS3=BC3,0,1)</f>
        <v>1</v>
      </c>
      <c r="AY3">
        <f t="shared" ref="AY3:AY13" si="28">IF(AV3=BF3,0,1)</f>
        <v>0</v>
      </c>
      <c r="BA3" t="s">
        <v>186</v>
      </c>
      <c r="BB3" t="s">
        <v>67</v>
      </c>
      <c r="BC3">
        <v>0.02</v>
      </c>
      <c r="BG3">
        <f t="shared" ref="BG3:BG13" si="29">IF(BA3=BK3,0,1)</f>
        <v>0</v>
      </c>
      <c r="BH3">
        <f t="shared" ref="BH3:BH13" si="30">IF(BC3=BM3,0,1)</f>
        <v>0</v>
      </c>
      <c r="BI3">
        <f t="shared" ref="BI3:BI13" si="31">IF(BF3=BP3,0,1)</f>
        <v>0</v>
      </c>
      <c r="BK3" t="s">
        <v>186</v>
      </c>
      <c r="BL3" t="s">
        <v>67</v>
      </c>
      <c r="BM3">
        <v>0.02</v>
      </c>
      <c r="BQ3">
        <f t="shared" ref="BQ3:BQ13" si="32">IF(BK3=BU3,0,1)</f>
        <v>0</v>
      </c>
      <c r="BR3">
        <f t="shared" ref="BR3:BR13" si="33">IF(BM3=BW3,0,1)</f>
        <v>0</v>
      </c>
      <c r="BS3">
        <f t="shared" ref="BS3:BS13" si="34">IF(BP3=BZ3,0,1)</f>
        <v>0</v>
      </c>
      <c r="BU3" t="s">
        <v>186</v>
      </c>
      <c r="BV3" t="s">
        <v>67</v>
      </c>
      <c r="BW3">
        <v>0.02</v>
      </c>
      <c r="CA3">
        <f t="shared" ref="CA3:CA13" si="35">IF(BU3=CE3,0,1)</f>
        <v>0</v>
      </c>
      <c r="CB3">
        <f t="shared" ref="CB3:CB13" si="36">IF(BW3=CG3,0,1)</f>
        <v>0</v>
      </c>
      <c r="CC3">
        <f t="shared" ref="CC3:CC13" si="37">IF(BZ3=CJ3,0,1)</f>
        <v>0</v>
      </c>
      <c r="CE3" t="s">
        <v>186</v>
      </c>
      <c r="CF3" t="s">
        <v>67</v>
      </c>
      <c r="CG3">
        <v>0.02</v>
      </c>
      <c r="CK3">
        <f t="shared" ref="CK3:CK13" si="38">IF(CE3=CO3,0,1)</f>
        <v>0</v>
      </c>
      <c r="CL3">
        <f t="shared" ref="CL3:CL13" si="39">IF(CG3=CQ3,0,1)</f>
        <v>0</v>
      </c>
      <c r="CM3">
        <f t="shared" ref="CM3:CM13" si="40">IF(CJ3=CT3,0,1)</f>
        <v>0</v>
      </c>
      <c r="CO3" t="s">
        <v>186</v>
      </c>
      <c r="CP3" t="s">
        <v>67</v>
      </c>
      <c r="CQ3">
        <v>0.02</v>
      </c>
      <c r="CU3">
        <f t="shared" ref="CU3:CU13" si="41">IF(CO3=CY3,0,1)</f>
        <v>0</v>
      </c>
      <c r="CV3">
        <f t="shared" ref="CV3:CV13" si="42">IF(CQ3=DA3,0,1)</f>
        <v>0</v>
      </c>
      <c r="CW3">
        <f t="shared" ref="CW3:CW13" si="43">IF(CT3=DD3,0,1)</f>
        <v>0</v>
      </c>
      <c r="CY3" t="s">
        <v>186</v>
      </c>
      <c r="CZ3" t="s">
        <v>67</v>
      </c>
      <c r="DA3">
        <v>0.02</v>
      </c>
    </row>
    <row r="4" spans="1:108" x14ac:dyDescent="0.3">
      <c r="A4" s="23">
        <v>3</v>
      </c>
      <c r="B4" t="str">
        <f t="shared" si="0"/>
        <v>drawDirAnalyzeRibs</v>
      </c>
      <c r="C4" s="14">
        <f t="shared" si="13"/>
        <v>2</v>
      </c>
      <c r="D4" s="16">
        <f t="shared" si="1"/>
        <v>0</v>
      </c>
      <c r="E4" s="17" t="str">
        <f t="shared" si="2"/>
        <v>-</v>
      </c>
      <c r="F4" s="16">
        <f t="shared" si="3"/>
        <v>0</v>
      </c>
      <c r="G4" s="17" t="str">
        <f t="shared" si="14"/>
        <v>-</v>
      </c>
      <c r="H4" s="16">
        <f t="shared" si="4"/>
        <v>0</v>
      </c>
      <c r="I4" s="17" t="str">
        <f t="shared" si="15"/>
        <v>-</v>
      </c>
      <c r="J4" s="16" t="b">
        <f t="shared" si="5"/>
        <v>1</v>
      </c>
      <c r="K4" s="17" t="str">
        <f t="shared" si="16"/>
        <v>-</v>
      </c>
      <c r="L4" s="16" t="b">
        <f t="shared" si="6"/>
        <v>1</v>
      </c>
      <c r="M4" s="17" t="str">
        <f t="shared" si="17"/>
        <v>-</v>
      </c>
      <c r="N4" s="16" t="b">
        <f t="shared" si="7"/>
        <v>1</v>
      </c>
      <c r="O4" s="17" t="str">
        <f t="shared" si="18"/>
        <v>-</v>
      </c>
      <c r="P4" s="16" t="b">
        <f t="shared" si="8"/>
        <v>1</v>
      </c>
      <c r="Q4" s="17" t="str">
        <f t="shared" si="9"/>
        <v>-</v>
      </c>
      <c r="R4" s="16" t="b">
        <f t="shared" si="10"/>
        <v>1</v>
      </c>
      <c r="S4" s="17" t="str">
        <f t="shared" si="11"/>
        <v>-</v>
      </c>
      <c r="T4" s="15" t="b">
        <f t="shared" si="12"/>
        <v>1</v>
      </c>
      <c r="U4"/>
      <c r="V4">
        <f t="shared" si="19"/>
        <v>3</v>
      </c>
      <c r="W4" s="30"/>
      <c r="X4" s="30"/>
      <c r="Y4" s="30"/>
      <c r="Z4" s="30"/>
      <c r="AA4" s="30"/>
      <c r="AB4" s="30"/>
      <c r="AC4">
        <f t="shared" si="20"/>
        <v>0</v>
      </c>
      <c r="AD4">
        <f t="shared" si="21"/>
        <v>0</v>
      </c>
      <c r="AE4">
        <f t="shared" si="22"/>
        <v>0</v>
      </c>
      <c r="AF4" s="30"/>
      <c r="AG4" s="30"/>
      <c r="AH4" s="30"/>
      <c r="AI4" s="30"/>
      <c r="AJ4" s="30"/>
      <c r="AK4" s="30"/>
      <c r="AL4" s="30"/>
      <c r="AM4">
        <f t="shared" si="23"/>
        <v>0</v>
      </c>
      <c r="AN4">
        <f t="shared" si="24"/>
        <v>0</v>
      </c>
      <c r="AO4">
        <f t="shared" si="25"/>
        <v>0</v>
      </c>
      <c r="AW4">
        <f t="shared" si="26"/>
        <v>1</v>
      </c>
      <c r="AX4">
        <f t="shared" si="27"/>
        <v>1</v>
      </c>
      <c r="AY4">
        <f t="shared" si="28"/>
        <v>0</v>
      </c>
      <c r="BA4" t="s">
        <v>188</v>
      </c>
      <c r="BB4" t="s">
        <v>82</v>
      </c>
      <c r="BC4" t="b">
        <v>1</v>
      </c>
      <c r="BG4">
        <f t="shared" si="29"/>
        <v>0</v>
      </c>
      <c r="BH4">
        <f t="shared" si="30"/>
        <v>0</v>
      </c>
      <c r="BI4">
        <f t="shared" si="31"/>
        <v>0</v>
      </c>
      <c r="BK4" t="s">
        <v>188</v>
      </c>
      <c r="BL4" t="s">
        <v>82</v>
      </c>
      <c r="BM4" t="b">
        <v>1</v>
      </c>
      <c r="BQ4">
        <f t="shared" si="32"/>
        <v>0</v>
      </c>
      <c r="BR4">
        <f t="shared" si="33"/>
        <v>0</v>
      </c>
      <c r="BS4">
        <f t="shared" si="34"/>
        <v>0</v>
      </c>
      <c r="BU4" t="s">
        <v>188</v>
      </c>
      <c r="BV4" t="s">
        <v>82</v>
      </c>
      <c r="BW4" t="b">
        <v>1</v>
      </c>
      <c r="CA4">
        <f t="shared" si="35"/>
        <v>0</v>
      </c>
      <c r="CB4">
        <f t="shared" si="36"/>
        <v>0</v>
      </c>
      <c r="CC4">
        <f t="shared" si="37"/>
        <v>0</v>
      </c>
      <c r="CE4" t="s">
        <v>188</v>
      </c>
      <c r="CF4" t="s">
        <v>82</v>
      </c>
      <c r="CG4" t="b">
        <v>1</v>
      </c>
      <c r="CK4">
        <f t="shared" si="38"/>
        <v>0</v>
      </c>
      <c r="CL4">
        <f t="shared" si="39"/>
        <v>0</v>
      </c>
      <c r="CM4">
        <f t="shared" si="40"/>
        <v>0</v>
      </c>
      <c r="CO4" t="s">
        <v>188</v>
      </c>
      <c r="CP4" t="s">
        <v>82</v>
      </c>
      <c r="CQ4" t="b">
        <v>1</v>
      </c>
      <c r="CU4">
        <f t="shared" si="41"/>
        <v>0</v>
      </c>
      <c r="CV4">
        <f t="shared" si="42"/>
        <v>0</v>
      </c>
      <c r="CW4">
        <f t="shared" si="43"/>
        <v>0</v>
      </c>
      <c r="CY4" t="s">
        <v>188</v>
      </c>
      <c r="CZ4" t="s">
        <v>82</v>
      </c>
      <c r="DA4" t="b">
        <v>1</v>
      </c>
    </row>
    <row r="5" spans="1:108" x14ac:dyDescent="0.3">
      <c r="A5" s="23">
        <v>4</v>
      </c>
      <c r="B5" t="str">
        <f t="shared" si="0"/>
        <v>drawDirAxisShareFactor</v>
      </c>
      <c r="C5" s="14">
        <f t="shared" si="13"/>
        <v>2</v>
      </c>
      <c r="D5" s="16">
        <f t="shared" si="1"/>
        <v>0</v>
      </c>
      <c r="E5" s="17" t="str">
        <f t="shared" si="2"/>
        <v>-</v>
      </c>
      <c r="F5" s="16">
        <f t="shared" si="3"/>
        <v>0</v>
      </c>
      <c r="G5" s="17" t="str">
        <f t="shared" si="14"/>
        <v>-</v>
      </c>
      <c r="H5" s="16">
        <f t="shared" si="4"/>
        <v>0</v>
      </c>
      <c r="I5" s="17" t="str">
        <f t="shared" si="15"/>
        <v>-</v>
      </c>
      <c r="J5" s="16">
        <f t="shared" si="5"/>
        <v>0.03</v>
      </c>
      <c r="K5" s="17" t="str">
        <f t="shared" si="16"/>
        <v>-</v>
      </c>
      <c r="L5" s="16">
        <f t="shared" si="6"/>
        <v>0.03</v>
      </c>
      <c r="M5" s="17" t="str">
        <f t="shared" si="17"/>
        <v>-</v>
      </c>
      <c r="N5" s="16">
        <f t="shared" si="7"/>
        <v>0.03</v>
      </c>
      <c r="O5" s="17" t="str">
        <f t="shared" si="18"/>
        <v>-</v>
      </c>
      <c r="P5" s="16">
        <f t="shared" si="8"/>
        <v>0.03</v>
      </c>
      <c r="Q5" s="17" t="str">
        <f t="shared" si="9"/>
        <v>-</v>
      </c>
      <c r="R5" s="16">
        <f t="shared" si="10"/>
        <v>0.03</v>
      </c>
      <c r="S5" s="17" t="str">
        <f t="shared" si="11"/>
        <v>-</v>
      </c>
      <c r="T5" s="15">
        <f t="shared" si="12"/>
        <v>0.03</v>
      </c>
      <c r="U5"/>
      <c r="V5">
        <f t="shared" si="19"/>
        <v>4</v>
      </c>
      <c r="AC5">
        <f t="shared" si="20"/>
        <v>0</v>
      </c>
      <c r="AD5">
        <f t="shared" si="21"/>
        <v>0</v>
      </c>
      <c r="AE5">
        <f t="shared" si="22"/>
        <v>0</v>
      </c>
      <c r="AM5">
        <f t="shared" si="23"/>
        <v>0</v>
      </c>
      <c r="AN5">
        <f t="shared" si="24"/>
        <v>0</v>
      </c>
      <c r="AO5">
        <f t="shared" si="25"/>
        <v>0</v>
      </c>
      <c r="AW5">
        <f t="shared" si="26"/>
        <v>1</v>
      </c>
      <c r="AX5">
        <f t="shared" si="27"/>
        <v>1</v>
      </c>
      <c r="AY5">
        <f t="shared" si="28"/>
        <v>0</v>
      </c>
      <c r="BA5" t="s">
        <v>190</v>
      </c>
      <c r="BB5" t="s">
        <v>67</v>
      </c>
      <c r="BC5">
        <v>0.03</v>
      </c>
      <c r="BG5">
        <f t="shared" si="29"/>
        <v>0</v>
      </c>
      <c r="BH5">
        <f t="shared" si="30"/>
        <v>0</v>
      </c>
      <c r="BI5">
        <f t="shared" si="31"/>
        <v>0</v>
      </c>
      <c r="BK5" t="s">
        <v>190</v>
      </c>
      <c r="BL5" t="s">
        <v>67</v>
      </c>
      <c r="BM5">
        <v>0.03</v>
      </c>
      <c r="BQ5">
        <f t="shared" si="32"/>
        <v>0</v>
      </c>
      <c r="BR5">
        <f t="shared" si="33"/>
        <v>0</v>
      </c>
      <c r="BS5">
        <f t="shared" si="34"/>
        <v>0</v>
      </c>
      <c r="BU5" t="s">
        <v>190</v>
      </c>
      <c r="BV5" t="s">
        <v>67</v>
      </c>
      <c r="BW5">
        <v>0.03</v>
      </c>
      <c r="CA5">
        <f t="shared" si="35"/>
        <v>0</v>
      </c>
      <c r="CB5">
        <f t="shared" si="36"/>
        <v>0</v>
      </c>
      <c r="CC5">
        <f t="shared" si="37"/>
        <v>0</v>
      </c>
      <c r="CE5" t="s">
        <v>190</v>
      </c>
      <c r="CF5" t="s">
        <v>67</v>
      </c>
      <c r="CG5">
        <v>0.03</v>
      </c>
      <c r="CK5">
        <f t="shared" si="38"/>
        <v>0</v>
      </c>
      <c r="CL5">
        <f t="shared" si="39"/>
        <v>0</v>
      </c>
      <c r="CM5">
        <f t="shared" si="40"/>
        <v>0</v>
      </c>
      <c r="CO5" t="s">
        <v>190</v>
      </c>
      <c r="CP5" t="s">
        <v>67</v>
      </c>
      <c r="CQ5">
        <v>0.03</v>
      </c>
      <c r="CU5">
        <f t="shared" si="41"/>
        <v>0</v>
      </c>
      <c r="CV5">
        <f t="shared" si="42"/>
        <v>0</v>
      </c>
      <c r="CW5">
        <f t="shared" si="43"/>
        <v>0</v>
      </c>
      <c r="CY5" t="s">
        <v>190</v>
      </c>
      <c r="CZ5" t="s">
        <v>67</v>
      </c>
      <c r="DA5">
        <v>0.03</v>
      </c>
    </row>
    <row r="6" spans="1:108" x14ac:dyDescent="0.3">
      <c r="A6" s="23">
        <v>5</v>
      </c>
      <c r="B6" t="str">
        <f t="shared" si="0"/>
        <v>drawDirBoxHeightFactor</v>
      </c>
      <c r="C6" s="14">
        <f t="shared" si="13"/>
        <v>2</v>
      </c>
      <c r="D6" s="16">
        <f t="shared" si="1"/>
        <v>0</v>
      </c>
      <c r="E6" s="17" t="str">
        <f t="shared" si="2"/>
        <v>-</v>
      </c>
      <c r="F6" s="16">
        <f t="shared" si="3"/>
        <v>0</v>
      </c>
      <c r="G6" s="17" t="str">
        <f t="shared" si="14"/>
        <v>-</v>
      </c>
      <c r="H6" s="16">
        <f t="shared" si="4"/>
        <v>0</v>
      </c>
      <c r="I6" s="17" t="str">
        <f t="shared" si="15"/>
        <v>-</v>
      </c>
      <c r="J6" s="16">
        <f t="shared" si="5"/>
        <v>1E-3</v>
      </c>
      <c r="K6" s="17" t="str">
        <f t="shared" si="16"/>
        <v>-</v>
      </c>
      <c r="L6" s="16">
        <f t="shared" si="6"/>
        <v>1E-3</v>
      </c>
      <c r="M6" s="17" t="str">
        <f t="shared" si="17"/>
        <v>-</v>
      </c>
      <c r="N6" s="16">
        <f t="shared" si="7"/>
        <v>1E-3</v>
      </c>
      <c r="O6" s="17" t="str">
        <f t="shared" si="18"/>
        <v>-</v>
      </c>
      <c r="P6" s="16">
        <f t="shared" si="8"/>
        <v>1E-3</v>
      </c>
      <c r="Q6" s="17" t="str">
        <f t="shared" si="9"/>
        <v>-</v>
      </c>
      <c r="R6" s="16">
        <f t="shared" si="10"/>
        <v>1E-3</v>
      </c>
      <c r="S6" s="17" t="str">
        <f t="shared" si="11"/>
        <v>-</v>
      </c>
      <c r="T6" s="15">
        <f t="shared" si="12"/>
        <v>1E-3</v>
      </c>
      <c r="U6"/>
      <c r="V6">
        <f t="shared" si="19"/>
        <v>5</v>
      </c>
      <c r="AC6">
        <f t="shared" si="20"/>
        <v>0</v>
      </c>
      <c r="AD6">
        <f t="shared" si="21"/>
        <v>0</v>
      </c>
      <c r="AE6">
        <f t="shared" si="22"/>
        <v>0</v>
      </c>
      <c r="AM6">
        <f t="shared" si="23"/>
        <v>0</v>
      </c>
      <c r="AN6">
        <f t="shared" si="24"/>
        <v>0</v>
      </c>
      <c r="AO6">
        <f t="shared" si="25"/>
        <v>0</v>
      </c>
      <c r="AW6">
        <f t="shared" si="26"/>
        <v>1</v>
      </c>
      <c r="AX6">
        <f t="shared" si="27"/>
        <v>1</v>
      </c>
      <c r="AY6">
        <f t="shared" si="28"/>
        <v>0</v>
      </c>
      <c r="BA6" t="s">
        <v>192</v>
      </c>
      <c r="BB6" t="s">
        <v>67</v>
      </c>
      <c r="BC6">
        <v>1E-3</v>
      </c>
      <c r="BG6">
        <f t="shared" si="29"/>
        <v>0</v>
      </c>
      <c r="BH6">
        <f t="shared" si="30"/>
        <v>0</v>
      </c>
      <c r="BI6">
        <f t="shared" si="31"/>
        <v>0</v>
      </c>
      <c r="BK6" t="s">
        <v>192</v>
      </c>
      <c r="BL6" t="s">
        <v>67</v>
      </c>
      <c r="BM6">
        <v>1E-3</v>
      </c>
      <c r="BQ6">
        <f t="shared" si="32"/>
        <v>0</v>
      </c>
      <c r="BR6">
        <f t="shared" si="33"/>
        <v>0</v>
      </c>
      <c r="BS6">
        <f t="shared" si="34"/>
        <v>0</v>
      </c>
      <c r="BU6" t="s">
        <v>192</v>
      </c>
      <c r="BV6" t="s">
        <v>67</v>
      </c>
      <c r="BW6">
        <v>1E-3</v>
      </c>
      <c r="CA6">
        <f t="shared" si="35"/>
        <v>0</v>
      </c>
      <c r="CB6">
        <f t="shared" si="36"/>
        <v>0</v>
      </c>
      <c r="CC6">
        <f t="shared" si="37"/>
        <v>0</v>
      </c>
      <c r="CE6" t="s">
        <v>192</v>
      </c>
      <c r="CF6" t="s">
        <v>67</v>
      </c>
      <c r="CG6">
        <v>1E-3</v>
      </c>
      <c r="CK6">
        <f t="shared" si="38"/>
        <v>0</v>
      </c>
      <c r="CL6">
        <f t="shared" si="39"/>
        <v>0</v>
      </c>
      <c r="CM6">
        <f t="shared" si="40"/>
        <v>0</v>
      </c>
      <c r="CO6" t="s">
        <v>192</v>
      </c>
      <c r="CP6" t="s">
        <v>67</v>
      </c>
      <c r="CQ6">
        <v>1E-3</v>
      </c>
      <c r="CU6">
        <f t="shared" si="41"/>
        <v>0</v>
      </c>
      <c r="CV6">
        <f t="shared" si="42"/>
        <v>0</v>
      </c>
      <c r="CW6">
        <f t="shared" si="43"/>
        <v>0</v>
      </c>
      <c r="CY6" t="s">
        <v>192</v>
      </c>
      <c r="CZ6" t="s">
        <v>67</v>
      </c>
      <c r="DA6">
        <v>1E-3</v>
      </c>
    </row>
    <row r="7" spans="1:108" x14ac:dyDescent="0.3">
      <c r="A7" s="23">
        <v>6</v>
      </c>
      <c r="B7" t="str">
        <f t="shared" si="0"/>
        <v>drawDirFlatPartingLineWeight</v>
      </c>
      <c r="C7" s="14">
        <f t="shared" si="13"/>
        <v>2</v>
      </c>
      <c r="D7" s="16">
        <f t="shared" si="1"/>
        <v>0</v>
      </c>
      <c r="E7" s="17" t="str">
        <f t="shared" si="2"/>
        <v>-</v>
      </c>
      <c r="F7" s="16">
        <f t="shared" si="3"/>
        <v>0</v>
      </c>
      <c r="G7" s="17" t="str">
        <f t="shared" si="14"/>
        <v>-</v>
      </c>
      <c r="H7" s="16">
        <f t="shared" si="4"/>
        <v>0</v>
      </c>
      <c r="I7" s="17" t="str">
        <f t="shared" si="15"/>
        <v>-</v>
      </c>
      <c r="J7" s="16">
        <f t="shared" si="5"/>
        <v>2E-3</v>
      </c>
      <c r="K7" s="17" t="str">
        <f t="shared" si="16"/>
        <v>-</v>
      </c>
      <c r="L7" s="16">
        <f t="shared" si="6"/>
        <v>2E-3</v>
      </c>
      <c r="M7" s="17" t="str">
        <f t="shared" si="17"/>
        <v>-</v>
      </c>
      <c r="N7" s="16">
        <f t="shared" si="7"/>
        <v>2E-3</v>
      </c>
      <c r="O7" s="17" t="str">
        <f t="shared" si="18"/>
        <v>-</v>
      </c>
      <c r="P7" s="16">
        <f t="shared" si="8"/>
        <v>2E-3</v>
      </c>
      <c r="Q7" s="17" t="str">
        <f t="shared" si="9"/>
        <v>-</v>
      </c>
      <c r="R7" s="16">
        <f t="shared" si="10"/>
        <v>2E-3</v>
      </c>
      <c r="S7" s="17" t="str">
        <f t="shared" si="11"/>
        <v>-</v>
      </c>
      <c r="T7" s="15">
        <f t="shared" si="12"/>
        <v>2E-3</v>
      </c>
      <c r="U7"/>
      <c r="V7">
        <f t="shared" si="19"/>
        <v>6</v>
      </c>
      <c r="W7" s="30"/>
      <c r="X7" s="30"/>
      <c r="Y7" s="30"/>
      <c r="Z7" s="30"/>
      <c r="AA7" s="30"/>
      <c r="AB7" s="30"/>
      <c r="AC7">
        <f t="shared" si="20"/>
        <v>0</v>
      </c>
      <c r="AD7">
        <f t="shared" si="21"/>
        <v>0</v>
      </c>
      <c r="AE7">
        <f t="shared" si="22"/>
        <v>0</v>
      </c>
      <c r="AF7" s="30"/>
      <c r="AG7" s="30"/>
      <c r="AH7" s="30"/>
      <c r="AI7" s="30"/>
      <c r="AJ7" s="30"/>
      <c r="AK7" s="30"/>
      <c r="AL7" s="30"/>
      <c r="AM7">
        <f t="shared" si="23"/>
        <v>0</v>
      </c>
      <c r="AN7">
        <f t="shared" si="24"/>
        <v>0</v>
      </c>
      <c r="AO7">
        <f t="shared" si="25"/>
        <v>0</v>
      </c>
      <c r="AW7">
        <f t="shared" si="26"/>
        <v>1</v>
      </c>
      <c r="AX7">
        <f t="shared" si="27"/>
        <v>1</v>
      </c>
      <c r="AY7">
        <f t="shared" si="28"/>
        <v>0</v>
      </c>
      <c r="BA7" t="s">
        <v>194</v>
      </c>
      <c r="BB7" t="s">
        <v>67</v>
      </c>
      <c r="BC7">
        <v>2E-3</v>
      </c>
      <c r="BG7">
        <f t="shared" si="29"/>
        <v>0</v>
      </c>
      <c r="BH7">
        <f t="shared" si="30"/>
        <v>0</v>
      </c>
      <c r="BI7">
        <f t="shared" si="31"/>
        <v>0</v>
      </c>
      <c r="BK7" t="s">
        <v>194</v>
      </c>
      <c r="BL7" t="s">
        <v>67</v>
      </c>
      <c r="BM7">
        <v>2E-3</v>
      </c>
      <c r="BQ7">
        <f t="shared" si="32"/>
        <v>0</v>
      </c>
      <c r="BR7">
        <f t="shared" si="33"/>
        <v>0</v>
      </c>
      <c r="BS7">
        <f t="shared" si="34"/>
        <v>0</v>
      </c>
      <c r="BU7" t="s">
        <v>194</v>
      </c>
      <c r="BV7" t="s">
        <v>67</v>
      </c>
      <c r="BW7">
        <v>2E-3</v>
      </c>
      <c r="CA7">
        <f t="shared" si="35"/>
        <v>0</v>
      </c>
      <c r="CB7">
        <f t="shared" si="36"/>
        <v>0</v>
      </c>
      <c r="CC7">
        <f t="shared" si="37"/>
        <v>0</v>
      </c>
      <c r="CE7" t="s">
        <v>194</v>
      </c>
      <c r="CF7" t="s">
        <v>67</v>
      </c>
      <c r="CG7">
        <v>2E-3</v>
      </c>
      <c r="CK7">
        <f t="shared" si="38"/>
        <v>0</v>
      </c>
      <c r="CL7">
        <f t="shared" si="39"/>
        <v>0</v>
      </c>
      <c r="CM7">
        <f t="shared" si="40"/>
        <v>0</v>
      </c>
      <c r="CO7" t="s">
        <v>194</v>
      </c>
      <c r="CP7" t="s">
        <v>67</v>
      </c>
      <c r="CQ7">
        <v>2E-3</v>
      </c>
      <c r="CU7">
        <f t="shared" si="41"/>
        <v>0</v>
      </c>
      <c r="CV7">
        <f t="shared" si="42"/>
        <v>0</v>
      </c>
      <c r="CW7">
        <f t="shared" si="43"/>
        <v>0</v>
      </c>
      <c r="CY7" t="s">
        <v>194</v>
      </c>
      <c r="CZ7" t="s">
        <v>67</v>
      </c>
      <c r="DA7">
        <v>2E-3</v>
      </c>
    </row>
    <row r="8" spans="1:108" x14ac:dyDescent="0.3">
      <c r="A8" s="23">
        <v>7</v>
      </c>
      <c r="B8" t="str">
        <f t="shared" si="0"/>
        <v>drawDirGrillFactor</v>
      </c>
      <c r="C8" s="14">
        <f t="shared" si="13"/>
        <v>2</v>
      </c>
      <c r="D8" s="16">
        <f t="shared" si="1"/>
        <v>0</v>
      </c>
      <c r="E8" s="17" t="str">
        <f t="shared" si="2"/>
        <v>-</v>
      </c>
      <c r="F8" s="16">
        <f t="shared" si="3"/>
        <v>0</v>
      </c>
      <c r="G8" s="17" t="str">
        <f t="shared" si="14"/>
        <v>-</v>
      </c>
      <c r="H8" s="16">
        <f t="shared" si="4"/>
        <v>0</v>
      </c>
      <c r="I8" s="17" t="str">
        <f t="shared" si="15"/>
        <v>-</v>
      </c>
      <c r="J8" s="16">
        <f t="shared" si="5"/>
        <v>1</v>
      </c>
      <c r="K8" s="17" t="str">
        <f t="shared" si="16"/>
        <v>-</v>
      </c>
      <c r="L8" s="16">
        <f t="shared" si="6"/>
        <v>1</v>
      </c>
      <c r="M8" s="17" t="str">
        <f t="shared" si="17"/>
        <v>-</v>
      </c>
      <c r="N8" s="16">
        <f t="shared" si="7"/>
        <v>1</v>
      </c>
      <c r="O8" s="17" t="str">
        <f t="shared" si="18"/>
        <v>-</v>
      </c>
      <c r="P8" s="16">
        <f t="shared" si="8"/>
        <v>1</v>
      </c>
      <c r="Q8" s="17" t="str">
        <f t="shared" si="9"/>
        <v>-</v>
      </c>
      <c r="R8" s="16">
        <f t="shared" si="10"/>
        <v>1</v>
      </c>
      <c r="S8" s="17" t="str">
        <f t="shared" si="11"/>
        <v>-</v>
      </c>
      <c r="T8" s="15">
        <f t="shared" si="12"/>
        <v>1</v>
      </c>
      <c r="U8"/>
      <c r="V8">
        <f t="shared" si="19"/>
        <v>7</v>
      </c>
      <c r="W8" s="30"/>
      <c r="X8" s="30"/>
      <c r="Y8" s="30"/>
      <c r="Z8" s="30"/>
      <c r="AA8" s="30"/>
      <c r="AB8" s="30"/>
      <c r="AC8">
        <f t="shared" si="20"/>
        <v>0</v>
      </c>
      <c r="AD8">
        <f t="shared" si="21"/>
        <v>0</v>
      </c>
      <c r="AE8">
        <f t="shared" si="22"/>
        <v>0</v>
      </c>
      <c r="AF8" s="30"/>
      <c r="AG8" s="30"/>
      <c r="AH8" s="30"/>
      <c r="AI8" s="30"/>
      <c r="AJ8" s="30"/>
      <c r="AK8" s="30"/>
      <c r="AL8" s="30"/>
      <c r="AM8">
        <f t="shared" si="23"/>
        <v>0</v>
      </c>
      <c r="AN8">
        <f t="shared" si="24"/>
        <v>0</v>
      </c>
      <c r="AO8">
        <f t="shared" si="25"/>
        <v>0</v>
      </c>
      <c r="AW8">
        <f t="shared" si="26"/>
        <v>1</v>
      </c>
      <c r="AX8">
        <f t="shared" si="27"/>
        <v>1</v>
      </c>
      <c r="AY8">
        <f t="shared" si="28"/>
        <v>0</v>
      </c>
      <c r="BA8" t="s">
        <v>196</v>
      </c>
      <c r="BB8" t="s">
        <v>67</v>
      </c>
      <c r="BC8">
        <v>1</v>
      </c>
      <c r="BG8">
        <f t="shared" si="29"/>
        <v>0</v>
      </c>
      <c r="BH8">
        <f t="shared" si="30"/>
        <v>0</v>
      </c>
      <c r="BI8">
        <f t="shared" si="31"/>
        <v>0</v>
      </c>
      <c r="BK8" t="s">
        <v>196</v>
      </c>
      <c r="BL8" t="s">
        <v>67</v>
      </c>
      <c r="BM8">
        <v>1</v>
      </c>
      <c r="BQ8">
        <f t="shared" si="32"/>
        <v>0</v>
      </c>
      <c r="BR8">
        <f t="shared" si="33"/>
        <v>0</v>
      </c>
      <c r="BS8">
        <f t="shared" si="34"/>
        <v>0</v>
      </c>
      <c r="BU8" t="s">
        <v>196</v>
      </c>
      <c r="BV8" t="s">
        <v>67</v>
      </c>
      <c r="BW8">
        <v>1</v>
      </c>
      <c r="CA8">
        <f t="shared" si="35"/>
        <v>0</v>
      </c>
      <c r="CB8">
        <f t="shared" si="36"/>
        <v>0</v>
      </c>
      <c r="CC8">
        <f t="shared" si="37"/>
        <v>0</v>
      </c>
      <c r="CE8" t="s">
        <v>196</v>
      </c>
      <c r="CF8" t="s">
        <v>67</v>
      </c>
      <c r="CG8">
        <v>1</v>
      </c>
      <c r="CK8">
        <f t="shared" si="38"/>
        <v>0</v>
      </c>
      <c r="CL8">
        <f t="shared" si="39"/>
        <v>0</v>
      </c>
      <c r="CM8">
        <f t="shared" si="40"/>
        <v>0</v>
      </c>
      <c r="CO8" t="s">
        <v>196</v>
      </c>
      <c r="CP8" t="s">
        <v>67</v>
      </c>
      <c r="CQ8">
        <v>1</v>
      </c>
      <c r="CU8">
        <f t="shared" si="41"/>
        <v>0</v>
      </c>
      <c r="CV8">
        <f t="shared" si="42"/>
        <v>0</v>
      </c>
      <c r="CW8">
        <f t="shared" si="43"/>
        <v>0</v>
      </c>
      <c r="CY8" t="s">
        <v>196</v>
      </c>
      <c r="CZ8" t="s">
        <v>67</v>
      </c>
      <c r="DA8">
        <v>1</v>
      </c>
    </row>
    <row r="9" spans="1:108" x14ac:dyDescent="0.3">
      <c r="A9" s="23">
        <v>8</v>
      </c>
      <c r="B9" t="str">
        <f t="shared" si="0"/>
        <v>drawDirIgnoreSimilarVoidVolume</v>
      </c>
      <c r="C9" s="14">
        <f t="shared" si="13"/>
        <v>2</v>
      </c>
      <c r="D9" s="16">
        <f t="shared" si="1"/>
        <v>0</v>
      </c>
      <c r="E9" s="17" t="str">
        <f t="shared" si="2"/>
        <v>-</v>
      </c>
      <c r="F9" s="16">
        <f t="shared" si="3"/>
        <v>0</v>
      </c>
      <c r="G9" s="17" t="str">
        <f t="shared" si="14"/>
        <v>-</v>
      </c>
      <c r="H9" s="16">
        <f t="shared" si="4"/>
        <v>0</v>
      </c>
      <c r="I9" s="17" t="str">
        <f t="shared" si="15"/>
        <v>-</v>
      </c>
      <c r="J9" s="16" t="b">
        <f t="shared" si="5"/>
        <v>1</v>
      </c>
      <c r="K9" s="17" t="str">
        <f t="shared" si="16"/>
        <v>-</v>
      </c>
      <c r="L9" s="16" t="b">
        <f t="shared" si="6"/>
        <v>1</v>
      </c>
      <c r="M9" s="17" t="str">
        <f t="shared" si="17"/>
        <v>-</v>
      </c>
      <c r="N9" s="16" t="b">
        <f t="shared" si="7"/>
        <v>1</v>
      </c>
      <c r="O9" s="17" t="str">
        <f t="shared" si="18"/>
        <v>-</v>
      </c>
      <c r="P9" s="16" t="b">
        <f t="shared" si="8"/>
        <v>1</v>
      </c>
      <c r="Q9" s="17" t="str">
        <f t="shared" si="9"/>
        <v>-</v>
      </c>
      <c r="R9" s="16" t="b">
        <f t="shared" si="10"/>
        <v>1</v>
      </c>
      <c r="S9" s="17" t="str">
        <f t="shared" si="11"/>
        <v>-</v>
      </c>
      <c r="T9" s="15" t="b">
        <f t="shared" si="12"/>
        <v>1</v>
      </c>
      <c r="U9"/>
      <c r="V9">
        <f t="shared" si="19"/>
        <v>8</v>
      </c>
      <c r="AC9">
        <f t="shared" si="20"/>
        <v>0</v>
      </c>
      <c r="AD9">
        <f t="shared" si="21"/>
        <v>0</v>
      </c>
      <c r="AE9">
        <f t="shared" si="22"/>
        <v>0</v>
      </c>
      <c r="AM9">
        <f t="shared" si="23"/>
        <v>0</v>
      </c>
      <c r="AN9">
        <f t="shared" si="24"/>
        <v>0</v>
      </c>
      <c r="AO9">
        <f t="shared" si="25"/>
        <v>0</v>
      </c>
      <c r="AW9">
        <f t="shared" si="26"/>
        <v>1</v>
      </c>
      <c r="AX9">
        <f t="shared" si="27"/>
        <v>1</v>
      </c>
      <c r="AY9">
        <f t="shared" si="28"/>
        <v>0</v>
      </c>
      <c r="BA9" t="s">
        <v>198</v>
      </c>
      <c r="BB9" t="s">
        <v>82</v>
      </c>
      <c r="BC9" t="b">
        <v>1</v>
      </c>
      <c r="BG9">
        <f t="shared" si="29"/>
        <v>0</v>
      </c>
      <c r="BH9">
        <f t="shared" si="30"/>
        <v>0</v>
      </c>
      <c r="BI9">
        <f t="shared" si="31"/>
        <v>0</v>
      </c>
      <c r="BK9" t="s">
        <v>198</v>
      </c>
      <c r="BL9" t="s">
        <v>82</v>
      </c>
      <c r="BM9" t="b">
        <v>1</v>
      </c>
      <c r="BQ9">
        <f t="shared" si="32"/>
        <v>0</v>
      </c>
      <c r="BR9">
        <f t="shared" si="33"/>
        <v>0</v>
      </c>
      <c r="BS9">
        <f t="shared" si="34"/>
        <v>0</v>
      </c>
      <c r="BU9" t="s">
        <v>198</v>
      </c>
      <c r="BV9" t="s">
        <v>82</v>
      </c>
      <c r="BW9" t="b">
        <v>1</v>
      </c>
      <c r="CA9">
        <f t="shared" si="35"/>
        <v>0</v>
      </c>
      <c r="CB9">
        <f t="shared" si="36"/>
        <v>0</v>
      </c>
      <c r="CC9">
        <f t="shared" si="37"/>
        <v>0</v>
      </c>
      <c r="CE9" t="s">
        <v>198</v>
      </c>
      <c r="CF9" t="s">
        <v>82</v>
      </c>
      <c r="CG9" t="b">
        <v>1</v>
      </c>
      <c r="CK9">
        <f t="shared" si="38"/>
        <v>0</v>
      </c>
      <c r="CL9">
        <f t="shared" si="39"/>
        <v>0</v>
      </c>
      <c r="CM9">
        <f t="shared" si="40"/>
        <v>0</v>
      </c>
      <c r="CO9" t="s">
        <v>198</v>
      </c>
      <c r="CP9" t="s">
        <v>82</v>
      </c>
      <c r="CQ9" t="b">
        <v>1</v>
      </c>
      <c r="CU9">
        <f t="shared" si="41"/>
        <v>0</v>
      </c>
      <c r="CV9">
        <f t="shared" si="42"/>
        <v>0</v>
      </c>
      <c r="CW9">
        <f t="shared" si="43"/>
        <v>0</v>
      </c>
      <c r="CY9" t="s">
        <v>198</v>
      </c>
      <c r="CZ9" t="s">
        <v>82</v>
      </c>
      <c r="DA9" t="b">
        <v>1</v>
      </c>
    </row>
    <row r="10" spans="1:108" x14ac:dyDescent="0.3">
      <c r="A10" s="23">
        <v>9</v>
      </c>
      <c r="B10" t="str">
        <f t="shared" si="0"/>
        <v>drawDirMaxFlatPartingLineToBoxHeightRatio</v>
      </c>
      <c r="C10" s="14">
        <f t="shared" si="13"/>
        <v>2</v>
      </c>
      <c r="D10" s="16">
        <f t="shared" si="1"/>
        <v>0</v>
      </c>
      <c r="E10" s="17" t="str">
        <f t="shared" si="2"/>
        <v>-</v>
      </c>
      <c r="F10" s="16">
        <f t="shared" si="3"/>
        <v>0</v>
      </c>
      <c r="G10" s="17" t="str">
        <f t="shared" si="14"/>
        <v>-</v>
      </c>
      <c r="H10" s="16">
        <f t="shared" si="4"/>
        <v>0</v>
      </c>
      <c r="I10" s="17" t="str">
        <f t="shared" si="15"/>
        <v>-</v>
      </c>
      <c r="J10" s="16">
        <f t="shared" si="5"/>
        <v>0.1</v>
      </c>
      <c r="K10" s="17" t="str">
        <f t="shared" si="16"/>
        <v>-</v>
      </c>
      <c r="L10" s="16">
        <f t="shared" si="6"/>
        <v>0.1</v>
      </c>
      <c r="M10" s="17" t="str">
        <f t="shared" si="17"/>
        <v>-</v>
      </c>
      <c r="N10" s="16">
        <f t="shared" si="7"/>
        <v>0.1</v>
      </c>
      <c r="O10" s="17" t="str">
        <f t="shared" si="18"/>
        <v>-</v>
      </c>
      <c r="P10" s="16">
        <f t="shared" si="8"/>
        <v>0.1</v>
      </c>
      <c r="Q10" s="17" t="str">
        <f t="shared" si="9"/>
        <v>-</v>
      </c>
      <c r="R10" s="16">
        <f t="shared" si="10"/>
        <v>0.1</v>
      </c>
      <c r="S10" s="17" t="str">
        <f t="shared" si="11"/>
        <v>-</v>
      </c>
      <c r="T10" s="15">
        <f t="shared" si="12"/>
        <v>0.1</v>
      </c>
      <c r="U10"/>
      <c r="V10">
        <f t="shared" si="19"/>
        <v>9</v>
      </c>
      <c r="W10" s="30"/>
      <c r="X10" s="30"/>
      <c r="Y10" s="30"/>
      <c r="Z10" s="30"/>
      <c r="AA10" s="30"/>
      <c r="AB10" s="30"/>
      <c r="AC10">
        <f t="shared" si="20"/>
        <v>0</v>
      </c>
      <c r="AD10">
        <f t="shared" si="21"/>
        <v>0</v>
      </c>
      <c r="AE10">
        <f t="shared" si="22"/>
        <v>0</v>
      </c>
      <c r="AF10" s="30"/>
      <c r="AG10" s="30"/>
      <c r="AH10" s="30"/>
      <c r="AI10" s="30"/>
      <c r="AJ10" s="30"/>
      <c r="AK10" s="30"/>
      <c r="AL10" s="30"/>
      <c r="AM10">
        <f t="shared" si="23"/>
        <v>0</v>
      </c>
      <c r="AN10">
        <f t="shared" si="24"/>
        <v>0</v>
      </c>
      <c r="AO10">
        <f t="shared" si="25"/>
        <v>0</v>
      </c>
      <c r="AW10">
        <f t="shared" si="26"/>
        <v>1</v>
      </c>
      <c r="AX10">
        <f t="shared" si="27"/>
        <v>1</v>
      </c>
      <c r="AY10">
        <f t="shared" si="28"/>
        <v>0</v>
      </c>
      <c r="BA10" t="s">
        <v>200</v>
      </c>
      <c r="BB10" t="s">
        <v>67</v>
      </c>
      <c r="BC10">
        <v>0.1</v>
      </c>
      <c r="BG10">
        <f t="shared" si="29"/>
        <v>0</v>
      </c>
      <c r="BH10">
        <f t="shared" si="30"/>
        <v>0</v>
      </c>
      <c r="BI10">
        <f t="shared" si="31"/>
        <v>0</v>
      </c>
      <c r="BK10" t="s">
        <v>200</v>
      </c>
      <c r="BL10" t="s">
        <v>67</v>
      </c>
      <c r="BM10">
        <v>0.1</v>
      </c>
      <c r="BQ10">
        <f t="shared" si="32"/>
        <v>0</v>
      </c>
      <c r="BR10">
        <f t="shared" si="33"/>
        <v>0</v>
      </c>
      <c r="BS10">
        <f t="shared" si="34"/>
        <v>0</v>
      </c>
      <c r="BU10" t="s">
        <v>200</v>
      </c>
      <c r="BV10" t="s">
        <v>67</v>
      </c>
      <c r="BW10">
        <v>0.1</v>
      </c>
      <c r="CA10">
        <f t="shared" si="35"/>
        <v>0</v>
      </c>
      <c r="CB10">
        <f t="shared" si="36"/>
        <v>0</v>
      </c>
      <c r="CC10">
        <f t="shared" si="37"/>
        <v>0</v>
      </c>
      <c r="CE10" t="s">
        <v>200</v>
      </c>
      <c r="CF10" t="s">
        <v>67</v>
      </c>
      <c r="CG10">
        <v>0.1</v>
      </c>
      <c r="CK10">
        <f t="shared" si="38"/>
        <v>0</v>
      </c>
      <c r="CL10">
        <f t="shared" si="39"/>
        <v>0</v>
      </c>
      <c r="CM10">
        <f t="shared" si="40"/>
        <v>0</v>
      </c>
      <c r="CO10" t="s">
        <v>200</v>
      </c>
      <c r="CP10" t="s">
        <v>67</v>
      </c>
      <c r="CQ10">
        <v>0.1</v>
      </c>
      <c r="CU10">
        <f t="shared" si="41"/>
        <v>0</v>
      </c>
      <c r="CV10">
        <f t="shared" si="42"/>
        <v>0</v>
      </c>
      <c r="CW10">
        <f t="shared" si="43"/>
        <v>0</v>
      </c>
      <c r="CY10" t="s">
        <v>200</v>
      </c>
      <c r="CZ10" t="s">
        <v>67</v>
      </c>
      <c r="DA10">
        <v>0.1</v>
      </c>
    </row>
    <row r="11" spans="1:108" x14ac:dyDescent="0.3">
      <c r="A11" s="23">
        <v>10</v>
      </c>
      <c r="B11" t="str">
        <f t="shared" si="0"/>
        <v>drawDirMaxNegligibleUndercutToPartVolumeRatio</v>
      </c>
      <c r="C11" s="14">
        <f t="shared" si="13"/>
        <v>2</v>
      </c>
      <c r="D11" s="16">
        <f t="shared" si="1"/>
        <v>0</v>
      </c>
      <c r="E11" s="17" t="str">
        <f t="shared" si="2"/>
        <v>-</v>
      </c>
      <c r="F11" s="16">
        <f t="shared" si="3"/>
        <v>0</v>
      </c>
      <c r="G11" s="17" t="str">
        <f t="shared" si="14"/>
        <v>-</v>
      </c>
      <c r="H11" s="16">
        <f t="shared" si="4"/>
        <v>0</v>
      </c>
      <c r="I11" s="17" t="str">
        <f t="shared" si="15"/>
        <v>-</v>
      </c>
      <c r="J11" s="16">
        <f t="shared" si="5"/>
        <v>9.9999999999999995E-7</v>
      </c>
      <c r="K11" s="17" t="str">
        <f t="shared" si="16"/>
        <v>-</v>
      </c>
      <c r="L11" s="16">
        <f t="shared" si="6"/>
        <v>9.9999999999999995E-7</v>
      </c>
      <c r="M11" s="17" t="str">
        <f t="shared" si="17"/>
        <v>-</v>
      </c>
      <c r="N11" s="16">
        <f t="shared" si="7"/>
        <v>9.9999999999999995E-7</v>
      </c>
      <c r="O11" s="17" t="str">
        <f t="shared" si="18"/>
        <v>-</v>
      </c>
      <c r="P11" s="16">
        <f t="shared" si="8"/>
        <v>9.9999999999999995E-7</v>
      </c>
      <c r="Q11" s="17" t="str">
        <f t="shared" si="9"/>
        <v>-</v>
      </c>
      <c r="R11" s="16">
        <f t="shared" si="10"/>
        <v>9.9999999999999995E-7</v>
      </c>
      <c r="S11" s="17" t="str">
        <f t="shared" si="11"/>
        <v>-</v>
      </c>
      <c r="T11" s="15">
        <f t="shared" si="12"/>
        <v>9.9999999999999995E-7</v>
      </c>
      <c r="U11"/>
      <c r="V11">
        <f t="shared" si="19"/>
        <v>10</v>
      </c>
      <c r="W11" s="30"/>
      <c r="X11" s="30"/>
      <c r="Y11" s="30"/>
      <c r="Z11" s="30"/>
      <c r="AA11" s="30"/>
      <c r="AB11" s="30"/>
      <c r="AC11">
        <f t="shared" si="20"/>
        <v>0</v>
      </c>
      <c r="AD11">
        <f t="shared" si="21"/>
        <v>0</v>
      </c>
      <c r="AE11">
        <f t="shared" si="22"/>
        <v>0</v>
      </c>
      <c r="AF11" s="30"/>
      <c r="AG11" s="30"/>
      <c r="AH11" s="30"/>
      <c r="AI11" s="30"/>
      <c r="AJ11" s="30"/>
      <c r="AK11" s="30"/>
      <c r="AL11" s="30"/>
      <c r="AM11">
        <f t="shared" si="23"/>
        <v>0</v>
      </c>
      <c r="AN11">
        <f t="shared" si="24"/>
        <v>0</v>
      </c>
      <c r="AO11">
        <f t="shared" si="25"/>
        <v>0</v>
      </c>
      <c r="AW11">
        <f t="shared" si="26"/>
        <v>1</v>
      </c>
      <c r="AX11">
        <f t="shared" si="27"/>
        <v>1</v>
      </c>
      <c r="AY11">
        <f t="shared" si="28"/>
        <v>0</v>
      </c>
      <c r="BA11" t="s">
        <v>202</v>
      </c>
      <c r="BB11" t="s">
        <v>67</v>
      </c>
      <c r="BC11">
        <v>9.9999999999999995E-7</v>
      </c>
      <c r="BG11">
        <f t="shared" si="29"/>
        <v>0</v>
      </c>
      <c r="BH11">
        <f t="shared" si="30"/>
        <v>0</v>
      </c>
      <c r="BI11">
        <f t="shared" si="31"/>
        <v>0</v>
      </c>
      <c r="BK11" t="s">
        <v>202</v>
      </c>
      <c r="BL11" t="s">
        <v>67</v>
      </c>
      <c r="BM11">
        <v>9.9999999999999995E-7</v>
      </c>
      <c r="BQ11">
        <f t="shared" si="32"/>
        <v>0</v>
      </c>
      <c r="BR11">
        <f t="shared" si="33"/>
        <v>0</v>
      </c>
      <c r="BS11">
        <f t="shared" si="34"/>
        <v>0</v>
      </c>
      <c r="BU11" t="s">
        <v>202</v>
      </c>
      <c r="BV11" t="s">
        <v>67</v>
      </c>
      <c r="BW11">
        <v>9.9999999999999995E-7</v>
      </c>
      <c r="CA11">
        <f t="shared" si="35"/>
        <v>0</v>
      </c>
      <c r="CB11">
        <f t="shared" si="36"/>
        <v>0</v>
      </c>
      <c r="CC11">
        <f t="shared" si="37"/>
        <v>0</v>
      </c>
      <c r="CE11" t="s">
        <v>202</v>
      </c>
      <c r="CF11" t="s">
        <v>67</v>
      </c>
      <c r="CG11">
        <v>9.9999999999999995E-7</v>
      </c>
      <c r="CK11">
        <f t="shared" si="38"/>
        <v>0</v>
      </c>
      <c r="CL11">
        <f t="shared" si="39"/>
        <v>0</v>
      </c>
      <c r="CM11">
        <f t="shared" si="40"/>
        <v>0</v>
      </c>
      <c r="CO11" t="s">
        <v>202</v>
      </c>
      <c r="CP11" t="s">
        <v>67</v>
      </c>
      <c r="CQ11">
        <v>9.9999999999999995E-7</v>
      </c>
      <c r="CU11">
        <f t="shared" si="41"/>
        <v>0</v>
      </c>
      <c r="CV11">
        <f t="shared" si="42"/>
        <v>0</v>
      </c>
      <c r="CW11">
        <f t="shared" si="43"/>
        <v>0</v>
      </c>
      <c r="CY11" t="s">
        <v>202</v>
      </c>
      <c r="CZ11" t="s">
        <v>67</v>
      </c>
      <c r="DA11">
        <v>9.9999999999999995E-7</v>
      </c>
    </row>
    <row r="12" spans="1:108" x14ac:dyDescent="0.3">
      <c r="A12" s="23">
        <v>11</v>
      </c>
      <c r="B12" t="str">
        <f t="shared" si="0"/>
        <v>drawDirMaxRayDirs</v>
      </c>
      <c r="C12" s="14">
        <f t="shared" si="13"/>
        <v>2</v>
      </c>
      <c r="D12" s="16">
        <f t="shared" si="1"/>
        <v>0</v>
      </c>
      <c r="E12" s="17" t="str">
        <f t="shared" si="2"/>
        <v>-</v>
      </c>
      <c r="F12" s="16">
        <f t="shared" si="3"/>
        <v>0</v>
      </c>
      <c r="G12" s="17" t="str">
        <f t="shared" si="14"/>
        <v>-</v>
      </c>
      <c r="H12" s="16">
        <f t="shared" si="4"/>
        <v>0</v>
      </c>
      <c r="I12" s="17" t="str">
        <f t="shared" si="15"/>
        <v>-</v>
      </c>
      <c r="J12" s="16">
        <f t="shared" si="5"/>
        <v>20</v>
      </c>
      <c r="K12" s="17" t="str">
        <f t="shared" si="16"/>
        <v>-</v>
      </c>
      <c r="L12" s="16">
        <f t="shared" si="6"/>
        <v>20</v>
      </c>
      <c r="M12" s="17" t="str">
        <f t="shared" si="17"/>
        <v>-</v>
      </c>
      <c r="N12" s="16">
        <f t="shared" si="7"/>
        <v>20</v>
      </c>
      <c r="O12" s="17" t="str">
        <f t="shared" si="18"/>
        <v>-</v>
      </c>
      <c r="P12" s="16">
        <f t="shared" si="8"/>
        <v>20</v>
      </c>
      <c r="Q12" s="17" t="str">
        <f t="shared" si="9"/>
        <v>-</v>
      </c>
      <c r="R12" s="16">
        <f t="shared" si="10"/>
        <v>20</v>
      </c>
      <c r="S12" s="17" t="str">
        <f t="shared" si="11"/>
        <v>-</v>
      </c>
      <c r="T12" s="15">
        <f t="shared" si="12"/>
        <v>20</v>
      </c>
      <c r="U12"/>
      <c r="V12">
        <f t="shared" si="19"/>
        <v>11</v>
      </c>
      <c r="AC12">
        <f t="shared" si="20"/>
        <v>0</v>
      </c>
      <c r="AD12">
        <f t="shared" si="21"/>
        <v>0</v>
      </c>
      <c r="AE12">
        <f t="shared" si="22"/>
        <v>0</v>
      </c>
      <c r="AM12">
        <f t="shared" si="23"/>
        <v>0</v>
      </c>
      <c r="AN12">
        <f t="shared" si="24"/>
        <v>0</v>
      </c>
      <c r="AO12">
        <f t="shared" si="25"/>
        <v>0</v>
      </c>
      <c r="AW12">
        <f t="shared" si="26"/>
        <v>1</v>
      </c>
      <c r="AX12">
        <f t="shared" si="27"/>
        <v>1</v>
      </c>
      <c r="AY12">
        <f t="shared" si="28"/>
        <v>0</v>
      </c>
      <c r="BA12" t="s">
        <v>204</v>
      </c>
      <c r="BB12" t="s">
        <v>73</v>
      </c>
      <c r="BC12">
        <v>20</v>
      </c>
      <c r="BG12">
        <f t="shared" si="29"/>
        <v>0</v>
      </c>
      <c r="BH12">
        <f t="shared" si="30"/>
        <v>0</v>
      </c>
      <c r="BI12">
        <f t="shared" si="31"/>
        <v>0</v>
      </c>
      <c r="BK12" t="s">
        <v>204</v>
      </c>
      <c r="BL12" t="s">
        <v>73</v>
      </c>
      <c r="BM12">
        <v>20</v>
      </c>
      <c r="BQ12">
        <f t="shared" si="32"/>
        <v>0</v>
      </c>
      <c r="BR12">
        <f t="shared" si="33"/>
        <v>0</v>
      </c>
      <c r="BS12">
        <f t="shared" si="34"/>
        <v>0</v>
      </c>
      <c r="BU12" t="s">
        <v>204</v>
      </c>
      <c r="BV12" t="s">
        <v>73</v>
      </c>
      <c r="BW12">
        <v>20</v>
      </c>
      <c r="CA12">
        <f t="shared" si="35"/>
        <v>0</v>
      </c>
      <c r="CB12">
        <f t="shared" si="36"/>
        <v>0</v>
      </c>
      <c r="CC12">
        <f t="shared" si="37"/>
        <v>0</v>
      </c>
      <c r="CE12" t="s">
        <v>204</v>
      </c>
      <c r="CF12" t="s">
        <v>73</v>
      </c>
      <c r="CG12">
        <v>20</v>
      </c>
      <c r="CK12">
        <f t="shared" si="38"/>
        <v>0</v>
      </c>
      <c r="CL12">
        <f t="shared" si="39"/>
        <v>0</v>
      </c>
      <c r="CM12">
        <f t="shared" si="40"/>
        <v>0</v>
      </c>
      <c r="CO12" t="s">
        <v>204</v>
      </c>
      <c r="CP12" t="s">
        <v>73</v>
      </c>
      <c r="CQ12">
        <v>20</v>
      </c>
      <c r="CU12">
        <f t="shared" si="41"/>
        <v>0</v>
      </c>
      <c r="CV12">
        <f t="shared" si="42"/>
        <v>0</v>
      </c>
      <c r="CW12">
        <f t="shared" si="43"/>
        <v>0</v>
      </c>
      <c r="CY12" t="s">
        <v>204</v>
      </c>
      <c r="CZ12" t="s">
        <v>73</v>
      </c>
      <c r="DA12">
        <v>20</v>
      </c>
    </row>
    <row r="13" spans="1:108" x14ac:dyDescent="0.3">
      <c r="A13" s="23">
        <v>12</v>
      </c>
      <c r="B13" t="str">
        <f t="shared" si="0"/>
        <v>drawDirMaxRays</v>
      </c>
      <c r="C13" s="14">
        <f t="shared" si="13"/>
        <v>2</v>
      </c>
      <c r="D13" s="16">
        <f t="shared" si="1"/>
        <v>0</v>
      </c>
      <c r="E13" s="17" t="str">
        <f t="shared" si="2"/>
        <v>-</v>
      </c>
      <c r="F13" s="16">
        <f t="shared" si="3"/>
        <v>0</v>
      </c>
      <c r="G13" s="17" t="str">
        <f t="shared" si="14"/>
        <v>-</v>
      </c>
      <c r="H13" s="16">
        <f t="shared" si="4"/>
        <v>0</v>
      </c>
      <c r="I13" s="17" t="str">
        <f t="shared" si="15"/>
        <v>-</v>
      </c>
      <c r="J13" s="16">
        <f t="shared" si="5"/>
        <v>90000</v>
      </c>
      <c r="K13" s="17" t="str">
        <f t="shared" si="16"/>
        <v>-</v>
      </c>
      <c r="L13" s="16">
        <f t="shared" si="6"/>
        <v>90000</v>
      </c>
      <c r="M13" s="17" t="str">
        <f t="shared" si="17"/>
        <v>-</v>
      </c>
      <c r="N13" s="16">
        <f t="shared" si="7"/>
        <v>90000</v>
      </c>
      <c r="O13" s="17" t="str">
        <f t="shared" si="18"/>
        <v>-</v>
      </c>
      <c r="P13" s="16">
        <f t="shared" si="8"/>
        <v>90000</v>
      </c>
      <c r="Q13" s="17" t="str">
        <f t="shared" si="9"/>
        <v>-</v>
      </c>
      <c r="R13" s="16">
        <f t="shared" si="10"/>
        <v>90000</v>
      </c>
      <c r="S13" s="17" t="str">
        <f t="shared" si="11"/>
        <v>-</v>
      </c>
      <c r="T13" s="15">
        <f t="shared" si="12"/>
        <v>90000</v>
      </c>
      <c r="U13"/>
      <c r="V13">
        <f t="shared" si="19"/>
        <v>12</v>
      </c>
      <c r="AC13">
        <f t="shared" si="20"/>
        <v>0</v>
      </c>
      <c r="AD13">
        <f t="shared" si="21"/>
        <v>0</v>
      </c>
      <c r="AE13">
        <f t="shared" si="22"/>
        <v>0</v>
      </c>
      <c r="AM13">
        <f t="shared" si="23"/>
        <v>0</v>
      </c>
      <c r="AN13">
        <f t="shared" si="24"/>
        <v>0</v>
      </c>
      <c r="AO13">
        <f t="shared" si="25"/>
        <v>0</v>
      </c>
      <c r="AW13">
        <f t="shared" si="26"/>
        <v>1</v>
      </c>
      <c r="AX13">
        <f t="shared" si="27"/>
        <v>1</v>
      </c>
      <c r="AY13">
        <f t="shared" si="28"/>
        <v>0</v>
      </c>
      <c r="BA13" t="s">
        <v>206</v>
      </c>
      <c r="BB13" t="s">
        <v>73</v>
      </c>
      <c r="BC13" s="31">
        <v>90000</v>
      </c>
      <c r="BG13">
        <f t="shared" si="29"/>
        <v>0</v>
      </c>
      <c r="BH13">
        <f t="shared" si="30"/>
        <v>0</v>
      </c>
      <c r="BI13">
        <f t="shared" si="31"/>
        <v>0</v>
      </c>
      <c r="BK13" t="s">
        <v>206</v>
      </c>
      <c r="BL13" t="s">
        <v>73</v>
      </c>
      <c r="BM13" s="31">
        <v>90000</v>
      </c>
      <c r="BQ13">
        <f t="shared" si="32"/>
        <v>0</v>
      </c>
      <c r="BR13">
        <f t="shared" si="33"/>
        <v>0</v>
      </c>
      <c r="BS13">
        <f t="shared" si="34"/>
        <v>0</v>
      </c>
      <c r="BU13" t="s">
        <v>206</v>
      </c>
      <c r="BV13" t="s">
        <v>73</v>
      </c>
      <c r="BW13" s="31">
        <v>90000</v>
      </c>
      <c r="CA13">
        <f t="shared" si="35"/>
        <v>0</v>
      </c>
      <c r="CB13">
        <f t="shared" si="36"/>
        <v>0</v>
      </c>
      <c r="CC13">
        <f t="shared" si="37"/>
        <v>0</v>
      </c>
      <c r="CE13" t="s">
        <v>206</v>
      </c>
      <c r="CF13" t="s">
        <v>73</v>
      </c>
      <c r="CG13" s="31">
        <v>90000</v>
      </c>
      <c r="CK13">
        <f t="shared" si="38"/>
        <v>0</v>
      </c>
      <c r="CL13">
        <f t="shared" si="39"/>
        <v>0</v>
      </c>
      <c r="CM13">
        <f t="shared" si="40"/>
        <v>0</v>
      </c>
      <c r="CO13" t="s">
        <v>206</v>
      </c>
      <c r="CP13" t="s">
        <v>73</v>
      </c>
      <c r="CQ13" s="31">
        <v>90000</v>
      </c>
      <c r="CU13">
        <f t="shared" si="41"/>
        <v>0</v>
      </c>
      <c r="CV13">
        <f t="shared" si="42"/>
        <v>0</v>
      </c>
      <c r="CW13">
        <f t="shared" si="43"/>
        <v>0</v>
      </c>
      <c r="CY13" t="s">
        <v>206</v>
      </c>
      <c r="CZ13" t="s">
        <v>73</v>
      </c>
      <c r="DA13" s="31">
        <v>90000</v>
      </c>
    </row>
    <row r="14" spans="1:108" x14ac:dyDescent="0.3">
      <c r="A14" s="23">
        <v>13</v>
      </c>
      <c r="B14" t="str">
        <f t="shared" si="0"/>
        <v>drawDirNoUndercutWeight</v>
      </c>
      <c r="C14" s="14">
        <f t="shared" si="13"/>
        <v>0</v>
      </c>
      <c r="D14" s="16">
        <f t="shared" ref="D14:D20" si="44">Y14</f>
        <v>0</v>
      </c>
      <c r="E14" s="17" t="str">
        <f t="shared" ref="E14:E20" si="45">IF(AF14&gt;0,AF14,"-")</f>
        <v>-</v>
      </c>
      <c r="F14" s="16">
        <f t="shared" ref="F14:F20" si="46">AI14</f>
        <v>0</v>
      </c>
      <c r="G14" s="17" t="str">
        <f t="shared" si="14"/>
        <v>-</v>
      </c>
      <c r="H14" s="16">
        <f t="shared" ref="H14:H20" si="47">AS14</f>
        <v>0</v>
      </c>
      <c r="I14" s="17" t="str">
        <f t="shared" si="15"/>
        <v>-</v>
      </c>
      <c r="J14" s="16">
        <f t="shared" ref="J14:J20" si="48">BC14</f>
        <v>1</v>
      </c>
      <c r="K14" s="17" t="str">
        <f t="shared" si="16"/>
        <v>-</v>
      </c>
      <c r="L14" s="16">
        <f t="shared" ref="L14:L20" si="49">BM14</f>
        <v>1</v>
      </c>
      <c r="M14" s="17" t="str">
        <f t="shared" si="17"/>
        <v>-</v>
      </c>
      <c r="N14" s="16">
        <f t="shared" ref="N14:N20" si="50">BW14</f>
        <v>1</v>
      </c>
      <c r="O14" s="17" t="str">
        <f t="shared" si="18"/>
        <v>-</v>
      </c>
      <c r="P14" s="16">
        <f t="shared" si="8"/>
        <v>1</v>
      </c>
      <c r="Q14" s="17" t="str">
        <f t="shared" si="9"/>
        <v>-</v>
      </c>
      <c r="R14" s="16">
        <f t="shared" ref="R14:R20" si="51">CQ14</f>
        <v>1</v>
      </c>
      <c r="S14" s="17" t="str">
        <f t="shared" ref="S14:S20" si="52">IF(CV14&gt;0,CV14,"-")</f>
        <v>-</v>
      </c>
      <c r="T14" s="15">
        <f t="shared" ref="T14:T20" si="53">DA14</f>
        <v>1</v>
      </c>
      <c r="U14"/>
      <c r="V14">
        <f t="shared" si="19"/>
        <v>13</v>
      </c>
      <c r="BA14" t="s">
        <v>208</v>
      </c>
      <c r="BB14" t="s">
        <v>67</v>
      </c>
      <c r="BC14">
        <v>1</v>
      </c>
      <c r="BK14" t="s">
        <v>208</v>
      </c>
      <c r="BL14" t="s">
        <v>67</v>
      </c>
      <c r="BM14">
        <v>1</v>
      </c>
      <c r="BU14" t="s">
        <v>208</v>
      </c>
      <c r="BV14" t="s">
        <v>67</v>
      </c>
      <c r="BW14">
        <v>1</v>
      </c>
      <c r="CE14" t="s">
        <v>208</v>
      </c>
      <c r="CF14" t="s">
        <v>67</v>
      </c>
      <c r="CG14">
        <v>1</v>
      </c>
      <c r="CO14" t="s">
        <v>208</v>
      </c>
      <c r="CP14" t="s">
        <v>67</v>
      </c>
      <c r="CQ14">
        <v>1</v>
      </c>
      <c r="CY14" t="s">
        <v>208</v>
      </c>
      <c r="CZ14" t="s">
        <v>67</v>
      </c>
      <c r="DA14">
        <v>1</v>
      </c>
    </row>
    <row r="15" spans="1:108" x14ac:dyDescent="0.3">
      <c r="A15" s="23">
        <v>14</v>
      </c>
      <c r="B15" t="str">
        <f t="shared" si="0"/>
        <v>drawDirPartingLineFlatnessFactor</v>
      </c>
      <c r="C15" s="14">
        <f t="shared" si="13"/>
        <v>0</v>
      </c>
      <c r="D15" s="16">
        <f t="shared" si="44"/>
        <v>0</v>
      </c>
      <c r="E15" s="17" t="str">
        <f t="shared" si="45"/>
        <v>-</v>
      </c>
      <c r="F15" s="16">
        <f t="shared" si="46"/>
        <v>0</v>
      </c>
      <c r="G15" s="17" t="str">
        <f t="shared" si="14"/>
        <v>-</v>
      </c>
      <c r="H15" s="16">
        <f t="shared" si="47"/>
        <v>0</v>
      </c>
      <c r="I15" s="17" t="str">
        <f t="shared" si="15"/>
        <v>-</v>
      </c>
      <c r="J15" s="16">
        <f t="shared" si="48"/>
        <v>1E-3</v>
      </c>
      <c r="K15" s="17" t="str">
        <f t="shared" si="16"/>
        <v>-</v>
      </c>
      <c r="L15" s="16">
        <f t="shared" si="49"/>
        <v>1E-3</v>
      </c>
      <c r="M15" s="17" t="str">
        <f t="shared" si="17"/>
        <v>-</v>
      </c>
      <c r="N15" s="16">
        <f t="shared" si="50"/>
        <v>1E-3</v>
      </c>
      <c r="O15" s="17" t="str">
        <f t="shared" si="18"/>
        <v>-</v>
      </c>
      <c r="P15" s="16">
        <f t="shared" si="8"/>
        <v>1E-3</v>
      </c>
      <c r="Q15" s="17" t="str">
        <f t="shared" si="9"/>
        <v>-</v>
      </c>
      <c r="R15" s="16">
        <f t="shared" si="51"/>
        <v>1E-3</v>
      </c>
      <c r="S15" s="17" t="str">
        <f t="shared" si="52"/>
        <v>-</v>
      </c>
      <c r="T15" s="15">
        <f t="shared" si="53"/>
        <v>1E-3</v>
      </c>
      <c r="U15"/>
      <c r="V15">
        <f t="shared" si="19"/>
        <v>14</v>
      </c>
      <c r="BA15" t="s">
        <v>210</v>
      </c>
      <c r="BB15" t="s">
        <v>67</v>
      </c>
      <c r="BC15">
        <v>1E-3</v>
      </c>
      <c r="BK15" t="s">
        <v>210</v>
      </c>
      <c r="BL15" t="s">
        <v>67</v>
      </c>
      <c r="BM15">
        <v>1E-3</v>
      </c>
      <c r="BU15" t="s">
        <v>210</v>
      </c>
      <c r="BV15" t="s">
        <v>67</v>
      </c>
      <c r="BW15">
        <v>1E-3</v>
      </c>
      <c r="CE15" t="s">
        <v>210</v>
      </c>
      <c r="CF15" t="s">
        <v>67</v>
      </c>
      <c r="CG15">
        <v>1E-3</v>
      </c>
      <c r="CO15" t="s">
        <v>210</v>
      </c>
      <c r="CP15" t="s">
        <v>67</v>
      </c>
      <c r="CQ15">
        <v>1E-3</v>
      </c>
      <c r="CY15" t="s">
        <v>210</v>
      </c>
      <c r="CZ15" t="s">
        <v>67</v>
      </c>
      <c r="DA15">
        <v>1E-3</v>
      </c>
    </row>
    <row r="16" spans="1:108" x14ac:dyDescent="0.3">
      <c r="A16" s="23">
        <v>15</v>
      </c>
      <c r="B16" t="str">
        <f t="shared" si="0"/>
        <v>drawDirPinHoleFactor</v>
      </c>
      <c r="C16" s="14">
        <f t="shared" si="13"/>
        <v>0</v>
      </c>
      <c r="D16" s="16">
        <f t="shared" si="44"/>
        <v>0</v>
      </c>
      <c r="E16" s="17" t="str">
        <f t="shared" si="45"/>
        <v>-</v>
      </c>
      <c r="F16" s="16">
        <f t="shared" si="46"/>
        <v>0</v>
      </c>
      <c r="G16" s="17" t="str">
        <f t="shared" si="14"/>
        <v>-</v>
      </c>
      <c r="H16" s="16">
        <f t="shared" si="47"/>
        <v>0</v>
      </c>
      <c r="I16" s="17" t="str">
        <f t="shared" si="15"/>
        <v>-</v>
      </c>
      <c r="J16" s="16">
        <f t="shared" si="48"/>
        <v>1</v>
      </c>
      <c r="K16" s="17" t="str">
        <f t="shared" si="16"/>
        <v>-</v>
      </c>
      <c r="L16" s="16">
        <f t="shared" si="49"/>
        <v>1</v>
      </c>
      <c r="M16" s="17" t="str">
        <f t="shared" si="17"/>
        <v>-</v>
      </c>
      <c r="N16" s="16">
        <f t="shared" si="50"/>
        <v>1</v>
      </c>
      <c r="O16" s="17" t="str">
        <f t="shared" si="18"/>
        <v>-</v>
      </c>
      <c r="P16" s="16">
        <f t="shared" si="8"/>
        <v>1</v>
      </c>
      <c r="Q16" s="17" t="str">
        <f t="shared" si="9"/>
        <v>-</v>
      </c>
      <c r="R16" s="16">
        <f t="shared" si="51"/>
        <v>1</v>
      </c>
      <c r="S16" s="17" t="str">
        <f t="shared" si="52"/>
        <v>-</v>
      </c>
      <c r="T16" s="15">
        <f t="shared" si="53"/>
        <v>1</v>
      </c>
      <c r="U16"/>
      <c r="V16">
        <f t="shared" si="19"/>
        <v>15</v>
      </c>
      <c r="BA16" t="s">
        <v>212</v>
      </c>
      <c r="BB16" t="s">
        <v>67</v>
      </c>
      <c r="BC16">
        <v>1</v>
      </c>
      <c r="BK16" t="s">
        <v>212</v>
      </c>
      <c r="BL16" t="s">
        <v>67</v>
      </c>
      <c r="BM16">
        <v>1</v>
      </c>
      <c r="BU16" t="s">
        <v>212</v>
      </c>
      <c r="BV16" t="s">
        <v>67</v>
      </c>
      <c r="BW16">
        <v>1</v>
      </c>
      <c r="CE16" t="s">
        <v>212</v>
      </c>
      <c r="CF16" t="s">
        <v>67</v>
      </c>
      <c r="CG16">
        <v>1</v>
      </c>
      <c r="CO16" t="s">
        <v>212</v>
      </c>
      <c r="CP16" t="s">
        <v>67</v>
      </c>
      <c r="CQ16">
        <v>1</v>
      </c>
      <c r="CY16" t="s">
        <v>212</v>
      </c>
      <c r="CZ16" t="s">
        <v>67</v>
      </c>
      <c r="DA16">
        <v>1</v>
      </c>
    </row>
    <row r="17" spans="1:105" s="7" customFormat="1" x14ac:dyDescent="0.3">
      <c r="A17" s="23">
        <v>16</v>
      </c>
      <c r="B17" t="str">
        <f t="shared" si="0"/>
        <v>drawDirRibFactor</v>
      </c>
      <c r="C17" s="14">
        <f t="shared" si="13"/>
        <v>0</v>
      </c>
      <c r="D17" s="16">
        <f t="shared" si="44"/>
        <v>0</v>
      </c>
      <c r="E17" s="17" t="str">
        <f t="shared" si="45"/>
        <v>-</v>
      </c>
      <c r="F17" s="16">
        <f t="shared" si="46"/>
        <v>0</v>
      </c>
      <c r="G17" s="17" t="str">
        <f t="shared" si="14"/>
        <v>-</v>
      </c>
      <c r="H17" s="16">
        <f t="shared" si="47"/>
        <v>0</v>
      </c>
      <c r="I17" s="17" t="str">
        <f t="shared" si="15"/>
        <v>-</v>
      </c>
      <c r="J17" s="16">
        <f t="shared" si="48"/>
        <v>0</v>
      </c>
      <c r="K17" s="17" t="str">
        <f t="shared" si="16"/>
        <v>-</v>
      </c>
      <c r="L17" s="16">
        <f t="shared" si="49"/>
        <v>0</v>
      </c>
      <c r="M17" s="17" t="str">
        <f t="shared" si="17"/>
        <v>-</v>
      </c>
      <c r="N17" s="16">
        <f t="shared" si="50"/>
        <v>0</v>
      </c>
      <c r="O17" s="17" t="str">
        <f t="shared" si="18"/>
        <v>-</v>
      </c>
      <c r="P17" s="16">
        <f t="shared" si="8"/>
        <v>0</v>
      </c>
      <c r="Q17" s="17" t="str">
        <f t="shared" si="9"/>
        <v>-</v>
      </c>
      <c r="R17" s="16">
        <f t="shared" si="51"/>
        <v>0</v>
      </c>
      <c r="S17" s="17" t="str">
        <f t="shared" si="52"/>
        <v>-</v>
      </c>
      <c r="T17" s="15">
        <f t="shared" si="53"/>
        <v>0</v>
      </c>
      <c r="U17"/>
      <c r="V17">
        <f t="shared" si="19"/>
        <v>16</v>
      </c>
      <c r="W17"/>
      <c r="X17"/>
      <c r="Y17"/>
      <c r="Z17"/>
      <c r="AA17"/>
      <c r="AB17"/>
      <c r="AC17"/>
      <c r="AD17"/>
      <c r="AE17"/>
      <c r="AF17"/>
      <c r="AG17"/>
      <c r="AH17"/>
      <c r="AI17"/>
      <c r="AJ17"/>
      <c r="AK17"/>
      <c r="AL17"/>
      <c r="AM17"/>
      <c r="AN17"/>
      <c r="AO17"/>
      <c r="AP17"/>
      <c r="AQ17"/>
      <c r="AR17"/>
      <c r="AS17"/>
      <c r="AT17"/>
      <c r="AU17"/>
      <c r="AV17"/>
      <c r="AW17"/>
      <c r="AX17"/>
      <c r="AY17"/>
      <c r="AZ17"/>
      <c r="BA17" t="s">
        <v>214</v>
      </c>
      <c r="BB17" t="s">
        <v>67</v>
      </c>
      <c r="BC17">
        <v>0</v>
      </c>
      <c r="BD17"/>
      <c r="BE17"/>
      <c r="BF17"/>
      <c r="BG17"/>
      <c r="BH17"/>
      <c r="BI17"/>
      <c r="BJ17"/>
      <c r="BK17" t="s">
        <v>214</v>
      </c>
      <c r="BL17" t="s">
        <v>67</v>
      </c>
      <c r="BM17">
        <v>0</v>
      </c>
      <c r="BN17"/>
      <c r="BO17"/>
      <c r="BP17"/>
      <c r="BQ17"/>
      <c r="BR17"/>
      <c r="BS17"/>
      <c r="BT17"/>
      <c r="BU17" t="s">
        <v>214</v>
      </c>
      <c r="BV17" t="s">
        <v>67</v>
      </c>
      <c r="BW17">
        <v>0</v>
      </c>
      <c r="BX17"/>
      <c r="BY17"/>
      <c r="BZ17"/>
      <c r="CA17"/>
      <c r="CB17"/>
      <c r="CC17"/>
      <c r="CD17"/>
      <c r="CE17" t="s">
        <v>214</v>
      </c>
      <c r="CF17" t="s">
        <v>67</v>
      </c>
      <c r="CG17">
        <v>0</v>
      </c>
      <c r="CH17"/>
      <c r="CI17"/>
      <c r="CJ17"/>
      <c r="CK17"/>
      <c r="CL17"/>
      <c r="CM17"/>
      <c r="CN17"/>
      <c r="CO17" t="s">
        <v>214</v>
      </c>
      <c r="CP17" t="s">
        <v>67</v>
      </c>
      <c r="CQ17">
        <v>0</v>
      </c>
      <c r="CR17"/>
      <c r="CS17"/>
      <c r="CT17"/>
      <c r="CU17"/>
      <c r="CV17"/>
      <c r="CW17"/>
      <c r="CX17"/>
      <c r="CY17" t="s">
        <v>214</v>
      </c>
      <c r="CZ17" t="s">
        <v>67</v>
      </c>
      <c r="DA17">
        <v>0</v>
      </c>
    </row>
    <row r="18" spans="1:105" s="7" customFormat="1" x14ac:dyDescent="0.3">
      <c r="A18" s="23">
        <v>17</v>
      </c>
      <c r="B18" t="str">
        <f t="shared" si="0"/>
        <v>drawDirUndercutPresenceFactor</v>
      </c>
      <c r="C18" s="14">
        <f t="shared" si="13"/>
        <v>0</v>
      </c>
      <c r="D18" s="16">
        <f t="shared" si="44"/>
        <v>0</v>
      </c>
      <c r="E18" s="17" t="str">
        <f t="shared" si="45"/>
        <v>-</v>
      </c>
      <c r="F18" s="16">
        <f t="shared" si="46"/>
        <v>0</v>
      </c>
      <c r="G18" s="17" t="str">
        <f t="shared" si="14"/>
        <v>-</v>
      </c>
      <c r="H18" s="16">
        <f t="shared" si="47"/>
        <v>0</v>
      </c>
      <c r="I18" s="17" t="str">
        <f t="shared" si="15"/>
        <v>-</v>
      </c>
      <c r="J18" s="16">
        <f t="shared" si="48"/>
        <v>1</v>
      </c>
      <c r="K18" s="17" t="str">
        <f t="shared" si="16"/>
        <v>-</v>
      </c>
      <c r="L18" s="16">
        <f t="shared" si="49"/>
        <v>1</v>
      </c>
      <c r="M18" s="17" t="str">
        <f t="shared" si="17"/>
        <v>-</v>
      </c>
      <c r="N18" s="16">
        <f t="shared" si="50"/>
        <v>1</v>
      </c>
      <c r="O18" s="17" t="str">
        <f t="shared" si="18"/>
        <v>-</v>
      </c>
      <c r="P18" s="16">
        <f t="shared" si="8"/>
        <v>1</v>
      </c>
      <c r="Q18" s="17" t="str">
        <f t="shared" si="9"/>
        <v>-</v>
      </c>
      <c r="R18" s="16">
        <f t="shared" si="51"/>
        <v>1</v>
      </c>
      <c r="S18" s="17" t="str">
        <f t="shared" si="52"/>
        <v>-</v>
      </c>
      <c r="T18" s="15">
        <f t="shared" si="53"/>
        <v>1</v>
      </c>
      <c r="U18"/>
      <c r="V18">
        <f t="shared" si="19"/>
        <v>17</v>
      </c>
      <c r="W18"/>
      <c r="X18"/>
      <c r="Y18"/>
      <c r="Z18"/>
      <c r="AA18"/>
      <c r="AB18"/>
      <c r="AC18"/>
      <c r="AD18"/>
      <c r="AE18"/>
      <c r="AF18"/>
      <c r="AG18"/>
      <c r="AH18"/>
      <c r="AI18"/>
      <c r="AJ18"/>
      <c r="AK18"/>
      <c r="AL18"/>
      <c r="AM18"/>
      <c r="AN18"/>
      <c r="AO18"/>
      <c r="AP18"/>
      <c r="AQ18"/>
      <c r="AR18"/>
      <c r="AS18"/>
      <c r="AT18"/>
      <c r="AU18"/>
      <c r="AV18"/>
      <c r="AW18"/>
      <c r="AX18"/>
      <c r="AY18"/>
      <c r="AZ18"/>
      <c r="BA18" t="s">
        <v>216</v>
      </c>
      <c r="BB18" t="s">
        <v>67</v>
      </c>
      <c r="BC18">
        <v>1</v>
      </c>
      <c r="BD18"/>
      <c r="BE18"/>
      <c r="BF18"/>
      <c r="BG18"/>
      <c r="BH18"/>
      <c r="BI18"/>
      <c r="BJ18"/>
      <c r="BK18" t="s">
        <v>216</v>
      </c>
      <c r="BL18" t="s">
        <v>67</v>
      </c>
      <c r="BM18">
        <v>1</v>
      </c>
      <c r="BN18"/>
      <c r="BO18"/>
      <c r="BP18"/>
      <c r="BQ18"/>
      <c r="BR18"/>
      <c r="BS18"/>
      <c r="BT18"/>
      <c r="BU18" t="s">
        <v>216</v>
      </c>
      <c r="BV18" t="s">
        <v>67</v>
      </c>
      <c r="BW18">
        <v>1</v>
      </c>
      <c r="BX18"/>
      <c r="BY18"/>
      <c r="BZ18"/>
      <c r="CA18"/>
      <c r="CB18"/>
      <c r="CC18"/>
      <c r="CD18"/>
      <c r="CE18" t="s">
        <v>216</v>
      </c>
      <c r="CF18" t="s">
        <v>67</v>
      </c>
      <c r="CG18">
        <v>1</v>
      </c>
      <c r="CH18"/>
      <c r="CI18"/>
      <c r="CJ18"/>
      <c r="CK18"/>
      <c r="CL18"/>
      <c r="CM18"/>
      <c r="CN18"/>
      <c r="CO18" t="s">
        <v>216</v>
      </c>
      <c r="CP18" t="s">
        <v>67</v>
      </c>
      <c r="CQ18">
        <v>1</v>
      </c>
      <c r="CR18"/>
      <c r="CS18"/>
      <c r="CT18"/>
      <c r="CU18"/>
      <c r="CV18"/>
      <c r="CW18"/>
      <c r="CX18"/>
      <c r="CY18" t="s">
        <v>216</v>
      </c>
      <c r="CZ18" t="s">
        <v>67</v>
      </c>
      <c r="DA18">
        <v>1</v>
      </c>
    </row>
    <row r="19" spans="1:105" s="7" customFormat="1" x14ac:dyDescent="0.3">
      <c r="A19" s="23">
        <v>18</v>
      </c>
      <c r="B19" t="str">
        <f t="shared" si="0"/>
        <v>drawDirVoidAlignmentFactor</v>
      </c>
      <c r="C19" s="14">
        <f t="shared" si="13"/>
        <v>0</v>
      </c>
      <c r="D19" s="16">
        <f t="shared" si="44"/>
        <v>0</v>
      </c>
      <c r="E19" s="17" t="str">
        <f t="shared" si="45"/>
        <v>-</v>
      </c>
      <c r="F19" s="16">
        <f t="shared" si="46"/>
        <v>0</v>
      </c>
      <c r="G19" s="17" t="str">
        <f t="shared" si="14"/>
        <v>-</v>
      </c>
      <c r="H19" s="16">
        <f t="shared" si="47"/>
        <v>0</v>
      </c>
      <c r="I19" s="17" t="str">
        <f t="shared" si="15"/>
        <v>-</v>
      </c>
      <c r="J19" s="16">
        <f t="shared" si="48"/>
        <v>0.5</v>
      </c>
      <c r="K19" s="17" t="str">
        <f t="shared" si="16"/>
        <v>-</v>
      </c>
      <c r="L19" s="16">
        <f t="shared" si="49"/>
        <v>0.5</v>
      </c>
      <c r="M19" s="17" t="str">
        <f t="shared" si="17"/>
        <v>-</v>
      </c>
      <c r="N19" s="16">
        <f t="shared" si="50"/>
        <v>0.5</v>
      </c>
      <c r="O19" s="17" t="str">
        <f t="shared" si="18"/>
        <v>-</v>
      </c>
      <c r="P19" s="16">
        <f t="shared" si="8"/>
        <v>0.5</v>
      </c>
      <c r="Q19" s="17" t="str">
        <f t="shared" si="9"/>
        <v>-</v>
      </c>
      <c r="R19" s="16">
        <f t="shared" si="51"/>
        <v>0.5</v>
      </c>
      <c r="S19" s="17" t="str">
        <f t="shared" si="52"/>
        <v>-</v>
      </c>
      <c r="T19" s="15">
        <f t="shared" si="53"/>
        <v>0.5</v>
      </c>
      <c r="U19"/>
      <c r="V19">
        <f t="shared" si="19"/>
        <v>18</v>
      </c>
      <c r="W19"/>
      <c r="X19"/>
      <c r="Y19"/>
      <c r="Z19"/>
      <c r="AA19"/>
      <c r="AB19"/>
      <c r="AC19"/>
      <c r="AD19"/>
      <c r="AE19"/>
      <c r="AF19"/>
      <c r="AG19"/>
      <c r="AH19"/>
      <c r="AI19"/>
      <c r="AJ19"/>
      <c r="AK19"/>
      <c r="AL19"/>
      <c r="AM19"/>
      <c r="AN19"/>
      <c r="AO19"/>
      <c r="AP19"/>
      <c r="AQ19"/>
      <c r="AR19"/>
      <c r="AS19"/>
      <c r="AT19"/>
      <c r="AU19"/>
      <c r="AV19"/>
      <c r="AW19"/>
      <c r="AX19"/>
      <c r="AY19"/>
      <c r="AZ19"/>
      <c r="BA19" t="s">
        <v>218</v>
      </c>
      <c r="BB19" t="s">
        <v>67</v>
      </c>
      <c r="BC19">
        <v>0.5</v>
      </c>
      <c r="BD19"/>
      <c r="BE19"/>
      <c r="BF19"/>
      <c r="BG19"/>
      <c r="BH19"/>
      <c r="BI19"/>
      <c r="BJ19"/>
      <c r="BK19" t="s">
        <v>218</v>
      </c>
      <c r="BL19" t="s">
        <v>67</v>
      </c>
      <c r="BM19">
        <v>0.5</v>
      </c>
      <c r="BN19"/>
      <c r="BO19"/>
      <c r="BP19"/>
      <c r="BQ19"/>
      <c r="BR19"/>
      <c r="BS19"/>
      <c r="BT19"/>
      <c r="BU19" t="s">
        <v>218</v>
      </c>
      <c r="BV19" t="s">
        <v>67</v>
      </c>
      <c r="BW19">
        <v>0.5</v>
      </c>
      <c r="BX19"/>
      <c r="BY19"/>
      <c r="BZ19"/>
      <c r="CA19"/>
      <c r="CB19"/>
      <c r="CC19"/>
      <c r="CD19"/>
      <c r="CE19" t="s">
        <v>218</v>
      </c>
      <c r="CF19" t="s">
        <v>67</v>
      </c>
      <c r="CG19">
        <v>0.5</v>
      </c>
      <c r="CH19"/>
      <c r="CI19"/>
      <c r="CJ19"/>
      <c r="CK19"/>
      <c r="CL19"/>
      <c r="CM19"/>
      <c r="CN19"/>
      <c r="CO19" t="s">
        <v>218</v>
      </c>
      <c r="CP19" t="s">
        <v>67</v>
      </c>
      <c r="CQ19">
        <v>0.5</v>
      </c>
      <c r="CR19"/>
      <c r="CS19"/>
      <c r="CT19"/>
      <c r="CU19"/>
      <c r="CV19"/>
      <c r="CW19"/>
      <c r="CX19"/>
      <c r="CY19" t="s">
        <v>218</v>
      </c>
      <c r="CZ19" t="s">
        <v>67</v>
      </c>
      <c r="DA19">
        <v>0.5</v>
      </c>
    </row>
    <row r="20" spans="1:105" s="25" customFormat="1" ht="15" thickBot="1" x14ac:dyDescent="0.35">
      <c r="A20" s="24">
        <v>19</v>
      </c>
      <c r="B20" s="25" t="str">
        <f t="shared" si="0"/>
        <v>useVoxelsForDrawDirection</v>
      </c>
      <c r="C20" s="26">
        <f t="shared" si="13"/>
        <v>0</v>
      </c>
      <c r="D20" s="27">
        <f t="shared" si="44"/>
        <v>0</v>
      </c>
      <c r="E20" s="28" t="str">
        <f t="shared" si="45"/>
        <v>-</v>
      </c>
      <c r="F20" s="27">
        <f t="shared" si="46"/>
        <v>0</v>
      </c>
      <c r="G20" s="28" t="str">
        <f t="shared" si="14"/>
        <v>-</v>
      </c>
      <c r="H20" s="27">
        <f t="shared" si="47"/>
        <v>0</v>
      </c>
      <c r="I20" s="28" t="str">
        <f t="shared" si="15"/>
        <v>-</v>
      </c>
      <c r="J20" s="27" t="b">
        <f t="shared" si="48"/>
        <v>0</v>
      </c>
      <c r="K20" s="28" t="str">
        <f t="shared" si="16"/>
        <v>-</v>
      </c>
      <c r="L20" s="27" t="b">
        <f t="shared" si="49"/>
        <v>0</v>
      </c>
      <c r="M20" s="28" t="str">
        <f t="shared" si="17"/>
        <v>-</v>
      </c>
      <c r="N20" s="27" t="b">
        <f t="shared" si="50"/>
        <v>0</v>
      </c>
      <c r="O20" s="28" t="str">
        <f t="shared" si="18"/>
        <v>-</v>
      </c>
      <c r="P20" s="27" t="b">
        <f t="shared" si="8"/>
        <v>0</v>
      </c>
      <c r="Q20" s="28" t="str">
        <f t="shared" si="9"/>
        <v>-</v>
      </c>
      <c r="R20" s="27" t="b">
        <f t="shared" si="51"/>
        <v>0</v>
      </c>
      <c r="S20" s="28" t="str">
        <f t="shared" si="52"/>
        <v>-</v>
      </c>
      <c r="T20" s="29" t="b">
        <f t="shared" si="53"/>
        <v>0</v>
      </c>
      <c r="V20" s="25">
        <f t="shared" si="19"/>
        <v>19</v>
      </c>
      <c r="BA20" s="25" t="s">
        <v>246</v>
      </c>
      <c r="BB20" s="25" t="s">
        <v>82</v>
      </c>
      <c r="BC20" s="25" t="b">
        <v>0</v>
      </c>
      <c r="BK20" s="25" t="s">
        <v>246</v>
      </c>
      <c r="BL20" s="25" t="s">
        <v>82</v>
      </c>
      <c r="BM20" s="25" t="b">
        <v>0</v>
      </c>
      <c r="BU20" s="25" t="s">
        <v>246</v>
      </c>
      <c r="BV20" s="25" t="s">
        <v>82</v>
      </c>
      <c r="BW20" s="25" t="b">
        <v>0</v>
      </c>
      <c r="CE20" s="25" t="s">
        <v>246</v>
      </c>
      <c r="CF20" s="25" t="s">
        <v>82</v>
      </c>
      <c r="CG20" s="25" t="b">
        <v>0</v>
      </c>
      <c r="CO20" s="25" t="s">
        <v>246</v>
      </c>
      <c r="CP20" s="25" t="s">
        <v>82</v>
      </c>
      <c r="CQ20" s="25" t="b">
        <v>0</v>
      </c>
      <c r="CY20" s="25" t="s">
        <v>246</v>
      </c>
      <c r="CZ20" s="25" t="s">
        <v>82</v>
      </c>
      <c r="DA20" s="25" t="b">
        <v>0</v>
      </c>
    </row>
  </sheetData>
  <pageMargins left="0.7" right="0.7" top="0.75" bottom="0.75" header="0.3" footer="0.3"/>
  <pageSetup orientation="portrait" horizontalDpi="1200" verticalDpi="12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0F3754-6788-400B-B638-E946AC1E9CEC}">
  <sheetPr codeName="Sheet17">
    <tabColor theme="2"/>
  </sheetPr>
  <dimension ref="A1:S54"/>
  <sheetViews>
    <sheetView workbookViewId="0">
      <selection activeCell="B54" sqref="B54"/>
    </sheetView>
  </sheetViews>
  <sheetFormatPr defaultRowHeight="14.4" x14ac:dyDescent="0.3"/>
  <cols>
    <col min="1" max="1" width="3" bestFit="1" customWidth="1"/>
    <col min="2" max="2" width="38" bestFit="1" customWidth="1"/>
    <col min="3" max="3" width="8.88671875" style="11" customWidth="1"/>
    <col min="4" max="4" width="11.33203125" style="12" hidden="1" customWidth="1"/>
    <col min="5" max="5" width="8.88671875" style="11" customWidth="1"/>
    <col min="6" max="6" width="11.33203125" style="12" hidden="1" customWidth="1"/>
    <col min="7" max="7" width="11.5546875" style="11" customWidth="1"/>
    <col min="8" max="8" width="13.33203125" style="12" hidden="1" customWidth="1"/>
    <col min="9" max="9" width="10" style="11" customWidth="1"/>
    <col min="10" max="10" width="11.33203125" style="12" hidden="1" customWidth="1"/>
    <col min="11" max="11" width="10.88671875" style="11" customWidth="1"/>
    <col min="12" max="12" width="11.88671875" style="12" hidden="1" customWidth="1"/>
    <col min="13" max="13" width="11.5546875" style="11" customWidth="1"/>
    <col min="14" max="14" width="10.5546875" style="12" hidden="1" customWidth="1"/>
    <col min="15" max="15" width="10.109375" style="11" customWidth="1"/>
    <col min="16" max="16" width="11.88671875" style="12" hidden="1" customWidth="1"/>
    <col min="17" max="17" width="11" style="11" customWidth="1"/>
    <col min="18" max="18" width="12.109375" style="12" customWidth="1"/>
    <col min="19" max="19" width="13.44140625" customWidth="1"/>
  </cols>
  <sheetData>
    <row r="1" spans="1:19" x14ac:dyDescent="0.3">
      <c r="C1" s="7"/>
      <c r="D1" s="7"/>
      <c r="E1" s="7"/>
      <c r="F1" s="7"/>
      <c r="G1" s="7"/>
      <c r="H1" s="7"/>
      <c r="I1" s="7"/>
      <c r="J1" s="7"/>
      <c r="K1" s="7"/>
      <c r="L1" s="7"/>
      <c r="M1" s="7"/>
      <c r="N1" s="7"/>
      <c r="O1" s="7"/>
      <c r="P1" s="7"/>
      <c r="Q1" s="7"/>
      <c r="R1" s="7"/>
    </row>
    <row r="2" spans="1:19" ht="15.6" x14ac:dyDescent="0.3">
      <c r="B2" s="41" t="s">
        <v>710</v>
      </c>
      <c r="C2" s="7"/>
      <c r="D2" s="7"/>
      <c r="E2" s="7"/>
      <c r="F2" s="7"/>
      <c r="G2" s="7"/>
      <c r="H2" s="7"/>
      <c r="I2" s="7"/>
      <c r="J2" s="7"/>
      <c r="K2" s="7"/>
      <c r="L2" s="7"/>
      <c r="M2" s="7"/>
      <c r="N2" s="7"/>
      <c r="O2" s="7"/>
      <c r="P2" s="7"/>
      <c r="Q2" s="7"/>
      <c r="R2" s="7"/>
    </row>
    <row r="3" spans="1:19" ht="16.2" thickBot="1" x14ac:dyDescent="0.35">
      <c r="B3" s="41"/>
      <c r="C3" s="7"/>
      <c r="D3" s="7"/>
      <c r="E3" s="7"/>
      <c r="F3" s="7"/>
      <c r="G3" s="7"/>
      <c r="H3" s="7"/>
      <c r="I3" s="7"/>
      <c r="J3" s="7"/>
      <c r="K3" s="7"/>
      <c r="L3" s="7"/>
      <c r="M3" s="7"/>
      <c r="N3" s="7"/>
      <c r="O3" s="7"/>
      <c r="P3" s="7"/>
      <c r="Q3" s="7"/>
      <c r="R3" s="7"/>
    </row>
    <row r="4" spans="1:19" ht="57.6" x14ac:dyDescent="0.3">
      <c r="A4" s="18" t="s">
        <v>0</v>
      </c>
      <c r="B4" s="19" t="s">
        <v>56</v>
      </c>
      <c r="C4" s="20" t="s">
        <v>700</v>
      </c>
      <c r="D4" s="20" t="s">
        <v>699</v>
      </c>
      <c r="E4" s="20" t="s">
        <v>649</v>
      </c>
      <c r="F4" s="20" t="s">
        <v>644</v>
      </c>
      <c r="G4" s="20" t="s">
        <v>650</v>
      </c>
      <c r="H4" s="20" t="s">
        <v>645</v>
      </c>
      <c r="I4" s="20" t="s">
        <v>651</v>
      </c>
      <c r="J4" s="20" t="s">
        <v>646</v>
      </c>
      <c r="K4" s="20" t="s">
        <v>652</v>
      </c>
      <c r="L4" s="20" t="s">
        <v>647</v>
      </c>
      <c r="M4" s="20" t="s">
        <v>653</v>
      </c>
      <c r="N4" s="20" t="s">
        <v>648</v>
      </c>
      <c r="O4" s="20" t="s">
        <v>654</v>
      </c>
      <c r="P4" s="20" t="s">
        <v>629</v>
      </c>
      <c r="Q4" s="20" t="s">
        <v>655</v>
      </c>
      <c r="R4" s="21" t="s">
        <v>63</v>
      </c>
      <c r="S4" s="42" t="s">
        <v>712</v>
      </c>
    </row>
    <row r="5" spans="1:19" x14ac:dyDescent="0.3">
      <c r="A5" s="23">
        <v>1</v>
      </c>
      <c r="B5" t="s">
        <v>360</v>
      </c>
      <c r="C5" s="16">
        <v>0.4</v>
      </c>
      <c r="D5" s="17" t="s">
        <v>568</v>
      </c>
      <c r="E5" s="16">
        <v>0.4</v>
      </c>
      <c r="F5" s="17" t="s">
        <v>568</v>
      </c>
      <c r="G5" s="16">
        <v>0.4</v>
      </c>
      <c r="H5" s="17" t="s">
        <v>568</v>
      </c>
      <c r="I5" s="16">
        <v>0.4</v>
      </c>
      <c r="J5" s="17" t="s">
        <v>568</v>
      </c>
      <c r="K5" s="16">
        <v>0.4</v>
      </c>
      <c r="L5" s="17" t="s">
        <v>568</v>
      </c>
      <c r="M5" s="16">
        <v>0.4</v>
      </c>
      <c r="N5" s="17" t="s">
        <v>568</v>
      </c>
      <c r="O5" s="16">
        <v>0.4</v>
      </c>
      <c r="P5" s="17" t="s">
        <v>568</v>
      </c>
      <c r="Q5" s="15">
        <v>0.4</v>
      </c>
      <c r="R5"/>
    </row>
    <row r="6" spans="1:19" x14ac:dyDescent="0.3">
      <c r="A6" s="23">
        <v>2</v>
      </c>
      <c r="B6" t="s">
        <v>361</v>
      </c>
      <c r="C6" s="16" t="b">
        <v>1</v>
      </c>
      <c r="D6" s="17" t="s">
        <v>568</v>
      </c>
      <c r="E6" s="16" t="b">
        <v>1</v>
      </c>
      <c r="F6" s="17" t="s">
        <v>568</v>
      </c>
      <c r="G6" s="16" t="b">
        <v>1</v>
      </c>
      <c r="H6" s="17" t="s">
        <v>568</v>
      </c>
      <c r="I6" s="16" t="b">
        <v>1</v>
      </c>
      <c r="J6" s="17" t="s">
        <v>568</v>
      </c>
      <c r="K6" s="16" t="b">
        <v>1</v>
      </c>
      <c r="L6" s="17" t="s">
        <v>568</v>
      </c>
      <c r="M6" s="16" t="b">
        <v>1</v>
      </c>
      <c r="N6" s="17" t="s">
        <v>568</v>
      </c>
      <c r="O6" s="16" t="b">
        <v>1</v>
      </c>
      <c r="P6" s="17" t="s">
        <v>568</v>
      </c>
      <c r="Q6" s="15" t="b">
        <v>1</v>
      </c>
      <c r="R6"/>
    </row>
    <row r="7" spans="1:19" x14ac:dyDescent="0.3">
      <c r="A7" s="23">
        <v>3</v>
      </c>
      <c r="B7" t="s">
        <v>362</v>
      </c>
      <c r="C7" s="16">
        <v>0.2</v>
      </c>
      <c r="D7" s="17" t="s">
        <v>568</v>
      </c>
      <c r="E7" s="16">
        <v>0.2</v>
      </c>
      <c r="F7" s="17" t="s">
        <v>568</v>
      </c>
      <c r="G7" s="16">
        <v>0.2</v>
      </c>
      <c r="H7" s="17" t="s">
        <v>568</v>
      </c>
      <c r="I7" s="16">
        <v>0.2</v>
      </c>
      <c r="J7" s="17" t="s">
        <v>568</v>
      </c>
      <c r="K7" s="16">
        <v>0.2</v>
      </c>
      <c r="L7" s="17" t="s">
        <v>568</v>
      </c>
      <c r="M7" s="16">
        <v>0.2</v>
      </c>
      <c r="N7" s="17" t="s">
        <v>568</v>
      </c>
      <c r="O7" s="16">
        <v>0.2</v>
      </c>
      <c r="P7" s="17" t="s">
        <v>568</v>
      </c>
      <c r="Q7" s="15">
        <v>0.2</v>
      </c>
      <c r="R7"/>
    </row>
    <row r="8" spans="1:19" x14ac:dyDescent="0.3">
      <c r="A8" s="23">
        <v>4</v>
      </c>
      <c r="B8" t="s">
        <v>363</v>
      </c>
      <c r="C8" s="16">
        <v>0.5</v>
      </c>
      <c r="D8" s="17" t="s">
        <v>568</v>
      </c>
      <c r="E8" s="16">
        <v>0.5</v>
      </c>
      <c r="F8" s="17" t="s">
        <v>568</v>
      </c>
      <c r="G8" s="16">
        <v>0.5</v>
      </c>
      <c r="H8" s="17" t="s">
        <v>568</v>
      </c>
      <c r="I8" s="16">
        <v>0.5</v>
      </c>
      <c r="J8" s="17" t="s">
        <v>568</v>
      </c>
      <c r="K8" s="16">
        <v>0.5</v>
      </c>
      <c r="L8" s="17" t="s">
        <v>568</v>
      </c>
      <c r="M8" s="16">
        <v>0.5</v>
      </c>
      <c r="N8" s="17" t="s">
        <v>568</v>
      </c>
      <c r="O8" s="16">
        <v>0.5</v>
      </c>
      <c r="P8" s="17" t="s">
        <v>568</v>
      </c>
      <c r="Q8" s="15">
        <v>0.5</v>
      </c>
      <c r="R8"/>
    </row>
    <row r="9" spans="1:19" x14ac:dyDescent="0.3">
      <c r="A9" s="23">
        <v>5</v>
      </c>
      <c r="B9" t="s">
        <v>364</v>
      </c>
      <c r="C9" s="16">
        <v>3</v>
      </c>
      <c r="D9" s="17" t="s">
        <v>568</v>
      </c>
      <c r="E9" s="16">
        <v>3</v>
      </c>
      <c r="F9" s="17" t="s">
        <v>568</v>
      </c>
      <c r="G9" s="16">
        <v>3</v>
      </c>
      <c r="H9" s="17" t="s">
        <v>568</v>
      </c>
      <c r="I9" s="16">
        <v>3</v>
      </c>
      <c r="J9" s="17" t="s">
        <v>568</v>
      </c>
      <c r="K9" s="16">
        <v>3</v>
      </c>
      <c r="L9" s="17" t="s">
        <v>568</v>
      </c>
      <c r="M9" s="16">
        <v>3</v>
      </c>
      <c r="N9" s="17" t="s">
        <v>568</v>
      </c>
      <c r="O9" s="16">
        <v>3</v>
      </c>
      <c r="P9" s="17" t="s">
        <v>568</v>
      </c>
      <c r="Q9" s="15">
        <v>3</v>
      </c>
      <c r="R9"/>
    </row>
    <row r="10" spans="1:19" x14ac:dyDescent="0.3">
      <c r="A10" s="23">
        <v>6</v>
      </c>
      <c r="B10" t="s">
        <v>365</v>
      </c>
      <c r="C10" s="16">
        <v>3</v>
      </c>
      <c r="D10" s="17" t="s">
        <v>568</v>
      </c>
      <c r="E10" s="16">
        <v>3</v>
      </c>
      <c r="F10" s="17" t="s">
        <v>568</v>
      </c>
      <c r="G10" s="16">
        <v>3</v>
      </c>
      <c r="H10" s="17" t="s">
        <v>568</v>
      </c>
      <c r="I10" s="16">
        <v>3</v>
      </c>
      <c r="J10" s="17" t="s">
        <v>568</v>
      </c>
      <c r="K10" s="16">
        <v>3</v>
      </c>
      <c r="L10" s="17" t="s">
        <v>568</v>
      </c>
      <c r="M10" s="16">
        <v>3</v>
      </c>
      <c r="N10" s="17" t="s">
        <v>568</v>
      </c>
      <c r="O10" s="16">
        <v>3</v>
      </c>
      <c r="P10" s="17" t="s">
        <v>568</v>
      </c>
      <c r="Q10" s="15">
        <v>3</v>
      </c>
      <c r="R10"/>
    </row>
    <row r="11" spans="1:19" x14ac:dyDescent="0.3">
      <c r="A11" s="23">
        <v>7</v>
      </c>
      <c r="B11" t="s">
        <v>366</v>
      </c>
      <c r="C11" s="16">
        <v>4</v>
      </c>
      <c r="D11" s="17" t="s">
        <v>568</v>
      </c>
      <c r="E11" s="16">
        <v>4</v>
      </c>
      <c r="F11" s="17" t="s">
        <v>568</v>
      </c>
      <c r="G11" s="16">
        <v>4</v>
      </c>
      <c r="H11" s="17" t="s">
        <v>568</v>
      </c>
      <c r="I11" s="16">
        <v>4</v>
      </c>
      <c r="J11" s="17" t="s">
        <v>568</v>
      </c>
      <c r="K11" s="16">
        <v>4</v>
      </c>
      <c r="L11" s="17" t="s">
        <v>568</v>
      </c>
      <c r="M11" s="16">
        <v>4</v>
      </c>
      <c r="N11" s="17" t="s">
        <v>568</v>
      </c>
      <c r="O11" s="16">
        <v>4</v>
      </c>
      <c r="P11" s="17" t="s">
        <v>568</v>
      </c>
      <c r="Q11" s="15">
        <v>4</v>
      </c>
      <c r="R11"/>
    </row>
    <row r="12" spans="1:19" x14ac:dyDescent="0.3">
      <c r="A12" s="23">
        <v>8</v>
      </c>
      <c r="B12" t="s">
        <v>367</v>
      </c>
      <c r="C12" s="16">
        <v>0.25</v>
      </c>
      <c r="D12" s="17" t="s">
        <v>568</v>
      </c>
      <c r="E12" s="16">
        <v>0.25</v>
      </c>
      <c r="F12" s="17" t="s">
        <v>568</v>
      </c>
      <c r="G12" s="16">
        <v>0.25</v>
      </c>
      <c r="H12" s="17" t="s">
        <v>568</v>
      </c>
      <c r="I12" s="16">
        <v>0.25</v>
      </c>
      <c r="J12" s="17" t="s">
        <v>568</v>
      </c>
      <c r="K12" s="16">
        <v>0.25</v>
      </c>
      <c r="L12" s="17" t="s">
        <v>568</v>
      </c>
      <c r="M12" s="16">
        <v>0.25</v>
      </c>
      <c r="N12" s="17" t="s">
        <v>568</v>
      </c>
      <c r="O12" s="16">
        <v>0.25</v>
      </c>
      <c r="P12" s="17" t="s">
        <v>568</v>
      </c>
      <c r="Q12" s="15">
        <v>0.25</v>
      </c>
      <c r="R12"/>
    </row>
    <row r="13" spans="1:19" x14ac:dyDescent="0.3">
      <c r="A13" s="23">
        <v>9</v>
      </c>
      <c r="B13" t="s">
        <v>368</v>
      </c>
      <c r="C13" s="16">
        <v>0.25</v>
      </c>
      <c r="D13" s="17" t="s">
        <v>568</v>
      </c>
      <c r="E13" s="16">
        <v>0.25</v>
      </c>
      <c r="F13" s="17" t="s">
        <v>568</v>
      </c>
      <c r="G13" s="16">
        <v>0.25</v>
      </c>
      <c r="H13" s="17" t="s">
        <v>568</v>
      </c>
      <c r="I13" s="16">
        <v>0.25</v>
      </c>
      <c r="J13" s="17" t="s">
        <v>568</v>
      </c>
      <c r="K13" s="16">
        <v>0.25</v>
      </c>
      <c r="L13" s="17" t="s">
        <v>568</v>
      </c>
      <c r="M13" s="16">
        <v>0.25</v>
      </c>
      <c r="N13" s="17" t="s">
        <v>568</v>
      </c>
      <c r="O13" s="16">
        <v>0.25</v>
      </c>
      <c r="P13" s="17" t="s">
        <v>568</v>
      </c>
      <c r="Q13" s="15">
        <v>0.25</v>
      </c>
      <c r="R13"/>
    </row>
    <row r="14" spans="1:19" x14ac:dyDescent="0.3">
      <c r="A14" s="23">
        <v>10</v>
      </c>
      <c r="B14" t="s">
        <v>369</v>
      </c>
      <c r="C14" s="16">
        <v>7.0000000000000007E-2</v>
      </c>
      <c r="D14" s="17" t="s">
        <v>568</v>
      </c>
      <c r="E14" s="16">
        <v>7.0000000000000007E-2</v>
      </c>
      <c r="F14" s="17" t="s">
        <v>568</v>
      </c>
      <c r="G14" s="16">
        <v>7.0000000000000007E-2</v>
      </c>
      <c r="H14" s="17" t="s">
        <v>568</v>
      </c>
      <c r="I14" s="16">
        <v>7.0000000000000007E-2</v>
      </c>
      <c r="J14" s="17" t="s">
        <v>568</v>
      </c>
      <c r="K14" s="16">
        <v>7.0000000000000007E-2</v>
      </c>
      <c r="L14" s="17" t="s">
        <v>568</v>
      </c>
      <c r="M14" s="16">
        <v>7.0000000000000007E-2</v>
      </c>
      <c r="N14" s="17" t="s">
        <v>568</v>
      </c>
      <c r="O14" s="16">
        <v>7.0000000000000007E-2</v>
      </c>
      <c r="P14" s="17" t="s">
        <v>568</v>
      </c>
      <c r="Q14" s="15">
        <v>7.0000000000000007E-2</v>
      </c>
      <c r="R14"/>
    </row>
    <row r="15" spans="1:19" x14ac:dyDescent="0.3">
      <c r="A15" s="23">
        <v>11</v>
      </c>
      <c r="B15" t="s">
        <v>370</v>
      </c>
      <c r="C15" s="16">
        <v>0.1</v>
      </c>
      <c r="D15" s="17" t="s">
        <v>568</v>
      </c>
      <c r="E15" s="16">
        <v>0.1</v>
      </c>
      <c r="F15" s="17" t="s">
        <v>568</v>
      </c>
      <c r="G15" s="16">
        <v>0.1</v>
      </c>
      <c r="H15" s="17" t="s">
        <v>568</v>
      </c>
      <c r="I15" s="16">
        <v>0.1</v>
      </c>
      <c r="J15" s="17" t="s">
        <v>568</v>
      </c>
      <c r="K15" s="16">
        <v>0.1</v>
      </c>
      <c r="L15" s="17" t="s">
        <v>568</v>
      </c>
      <c r="M15" s="16">
        <v>0.1</v>
      </c>
      <c r="N15" s="17" t="s">
        <v>568</v>
      </c>
      <c r="O15" s="16">
        <v>0.1</v>
      </c>
      <c r="P15" s="17" t="s">
        <v>568</v>
      </c>
      <c r="Q15" s="15">
        <v>0.1</v>
      </c>
      <c r="R15"/>
    </row>
    <row r="16" spans="1:19" x14ac:dyDescent="0.3">
      <c r="A16" s="23">
        <v>12</v>
      </c>
      <c r="B16" t="s">
        <v>371</v>
      </c>
      <c r="C16" s="16" t="s">
        <v>372</v>
      </c>
      <c r="D16" s="17" t="s">
        <v>568</v>
      </c>
      <c r="E16" s="16" t="s">
        <v>372</v>
      </c>
      <c r="F16" s="17" t="s">
        <v>568</v>
      </c>
      <c r="G16" s="16" t="s">
        <v>372</v>
      </c>
      <c r="H16" s="17" t="s">
        <v>568</v>
      </c>
      <c r="I16" s="16" t="s">
        <v>372</v>
      </c>
      <c r="J16" s="17" t="s">
        <v>568</v>
      </c>
      <c r="K16" s="16" t="s">
        <v>372</v>
      </c>
      <c r="L16" s="17" t="s">
        <v>568</v>
      </c>
      <c r="M16" s="16" t="s">
        <v>372</v>
      </c>
      <c r="N16" s="17" t="s">
        <v>568</v>
      </c>
      <c r="O16" s="16" t="s">
        <v>372</v>
      </c>
      <c r="P16" s="17" t="s">
        <v>568</v>
      </c>
      <c r="Q16" s="15" t="s">
        <v>372</v>
      </c>
      <c r="R16"/>
    </row>
    <row r="17" spans="1:19" x14ac:dyDescent="0.3">
      <c r="A17" s="23">
        <v>13</v>
      </c>
      <c r="B17" t="s">
        <v>373</v>
      </c>
      <c r="C17" s="16">
        <v>0.7</v>
      </c>
      <c r="D17" s="17" t="s">
        <v>568</v>
      </c>
      <c r="E17" s="16">
        <v>0.7</v>
      </c>
      <c r="F17" s="17" t="s">
        <v>568</v>
      </c>
      <c r="G17" s="16">
        <v>0.7</v>
      </c>
      <c r="H17" s="17" t="s">
        <v>568</v>
      </c>
      <c r="I17" s="16">
        <v>0.7</v>
      </c>
      <c r="J17" s="17" t="s">
        <v>568</v>
      </c>
      <c r="K17" s="16">
        <v>0.7</v>
      </c>
      <c r="L17" s="17" t="s">
        <v>568</v>
      </c>
      <c r="M17" s="16">
        <v>0.7</v>
      </c>
      <c r="N17" s="17" t="s">
        <v>568</v>
      </c>
      <c r="O17" s="16">
        <v>0.7</v>
      </c>
      <c r="P17" s="17" t="s">
        <v>568</v>
      </c>
      <c r="Q17" s="15">
        <v>0.7</v>
      </c>
      <c r="R17"/>
    </row>
    <row r="18" spans="1:19" x14ac:dyDescent="0.3">
      <c r="A18" s="23">
        <v>14</v>
      </c>
      <c r="B18" t="s">
        <v>374</v>
      </c>
      <c r="C18" s="16">
        <v>0.3</v>
      </c>
      <c r="D18" s="17" t="s">
        <v>568</v>
      </c>
      <c r="E18" s="16">
        <v>0.3</v>
      </c>
      <c r="F18" s="17" t="s">
        <v>568</v>
      </c>
      <c r="G18" s="16">
        <v>0.3</v>
      </c>
      <c r="H18" s="17" t="s">
        <v>568</v>
      </c>
      <c r="I18" s="16">
        <v>0.3</v>
      </c>
      <c r="J18" s="17" t="s">
        <v>568</v>
      </c>
      <c r="K18" s="16">
        <v>0.3</v>
      </c>
      <c r="L18" s="17" t="s">
        <v>568</v>
      </c>
      <c r="M18" s="16">
        <v>0.3</v>
      </c>
      <c r="N18" s="17" t="s">
        <v>568</v>
      </c>
      <c r="O18" s="16">
        <v>0.3</v>
      </c>
      <c r="P18" s="17" t="s">
        <v>568</v>
      </c>
      <c r="Q18" s="15">
        <v>0.3</v>
      </c>
      <c r="R18"/>
    </row>
    <row r="19" spans="1:19" x14ac:dyDescent="0.3">
      <c r="A19" s="23">
        <v>15</v>
      </c>
      <c r="B19" t="s">
        <v>375</v>
      </c>
      <c r="C19" s="16">
        <v>0.4</v>
      </c>
      <c r="D19" s="17" t="s">
        <v>568</v>
      </c>
      <c r="E19" s="16">
        <v>0.4</v>
      </c>
      <c r="F19" s="17" t="s">
        <v>568</v>
      </c>
      <c r="G19" s="16">
        <v>0.4</v>
      </c>
      <c r="H19" s="17" t="s">
        <v>568</v>
      </c>
      <c r="I19" s="16">
        <v>0.4</v>
      </c>
      <c r="J19" s="17" t="s">
        <v>568</v>
      </c>
      <c r="K19" s="16">
        <v>0.4</v>
      </c>
      <c r="L19" s="17" t="s">
        <v>568</v>
      </c>
      <c r="M19" s="16">
        <v>0.4</v>
      </c>
      <c r="N19" s="17" t="s">
        <v>568</v>
      </c>
      <c r="O19" s="16">
        <v>0.4</v>
      </c>
      <c r="P19" s="17" t="s">
        <v>568</v>
      </c>
      <c r="Q19" s="15">
        <v>0.4</v>
      </c>
      <c r="R19"/>
    </row>
    <row r="20" spans="1:19" x14ac:dyDescent="0.3">
      <c r="A20" s="23">
        <v>16</v>
      </c>
      <c r="B20" t="s">
        <v>376</v>
      </c>
      <c r="C20" s="16">
        <v>0.6</v>
      </c>
      <c r="D20" s="17" t="s">
        <v>568</v>
      </c>
      <c r="E20" s="16">
        <v>0.6</v>
      </c>
      <c r="F20" s="17" t="s">
        <v>568</v>
      </c>
      <c r="G20" s="16">
        <v>0.6</v>
      </c>
      <c r="H20" s="17" t="s">
        <v>568</v>
      </c>
      <c r="I20" s="16">
        <v>0.6</v>
      </c>
      <c r="J20" s="17" t="s">
        <v>568</v>
      </c>
      <c r="K20" s="16">
        <v>0.6</v>
      </c>
      <c r="L20" s="17" t="s">
        <v>568</v>
      </c>
      <c r="M20" s="16">
        <v>0.6</v>
      </c>
      <c r="N20" s="17" t="s">
        <v>568</v>
      </c>
      <c r="O20" s="16">
        <v>0.6</v>
      </c>
      <c r="P20" s="17" t="s">
        <v>568</v>
      </c>
      <c r="Q20" s="15">
        <v>0.6</v>
      </c>
      <c r="R20"/>
    </row>
    <row r="21" spans="1:19" x14ac:dyDescent="0.3">
      <c r="A21" s="23">
        <v>17</v>
      </c>
      <c r="B21" t="s">
        <v>65</v>
      </c>
      <c r="C21" s="16"/>
      <c r="D21" s="17" t="s">
        <v>568</v>
      </c>
      <c r="E21" s="16"/>
      <c r="F21" s="17" t="s">
        <v>568</v>
      </c>
      <c r="G21" s="16"/>
      <c r="H21" s="17" t="s">
        <v>568</v>
      </c>
      <c r="I21" s="16"/>
      <c r="J21" s="17" t="s">
        <v>568</v>
      </c>
      <c r="K21" s="16"/>
      <c r="L21" s="17" t="s">
        <v>568</v>
      </c>
      <c r="M21" s="16"/>
      <c r="N21" s="17" t="s">
        <v>64</v>
      </c>
      <c r="O21" s="16"/>
      <c r="P21" s="17" t="s">
        <v>568</v>
      </c>
      <c r="Q21" s="15"/>
      <c r="R21" t="s">
        <v>595</v>
      </c>
    </row>
    <row r="22" spans="1:19" x14ac:dyDescent="0.3">
      <c r="A22" s="23">
        <v>18</v>
      </c>
      <c r="B22" t="s">
        <v>377</v>
      </c>
      <c r="C22" s="16" t="s">
        <v>378</v>
      </c>
      <c r="D22" s="17" t="s">
        <v>568</v>
      </c>
      <c r="E22" s="16" t="s">
        <v>378</v>
      </c>
      <c r="F22" s="17" t="s">
        <v>568</v>
      </c>
      <c r="G22" s="16" t="s">
        <v>378</v>
      </c>
      <c r="H22" s="17" t="s">
        <v>568</v>
      </c>
      <c r="I22" s="16" t="s">
        <v>378</v>
      </c>
      <c r="J22" s="17" t="s">
        <v>568</v>
      </c>
      <c r="K22" s="16" t="s">
        <v>378</v>
      </c>
      <c r="L22" s="17" t="s">
        <v>568</v>
      </c>
      <c r="M22" s="16" t="s">
        <v>378</v>
      </c>
      <c r="N22" s="17" t="s">
        <v>178</v>
      </c>
      <c r="O22" s="16" t="s">
        <v>378</v>
      </c>
      <c r="P22" s="17" t="s">
        <v>568</v>
      </c>
      <c r="Q22" s="15" t="s">
        <v>378</v>
      </c>
      <c r="R22"/>
      <c r="S22" t="s">
        <v>379</v>
      </c>
    </row>
    <row r="23" spans="1:19" x14ac:dyDescent="0.3">
      <c r="A23" s="23">
        <v>19</v>
      </c>
      <c r="B23" t="s">
        <v>380</v>
      </c>
      <c r="C23" s="16">
        <v>0.2</v>
      </c>
      <c r="D23" s="17" t="s">
        <v>568</v>
      </c>
      <c r="E23" s="16">
        <v>0.2</v>
      </c>
      <c r="F23" s="17" t="s">
        <v>568</v>
      </c>
      <c r="G23" s="16">
        <v>0.2</v>
      </c>
      <c r="H23" s="17" t="s">
        <v>568</v>
      </c>
      <c r="I23" s="16">
        <v>0.2</v>
      </c>
      <c r="J23" s="17" t="s">
        <v>568</v>
      </c>
      <c r="K23" s="16">
        <v>0.2</v>
      </c>
      <c r="L23" s="17" t="s">
        <v>568</v>
      </c>
      <c r="M23" s="16">
        <v>0.2</v>
      </c>
      <c r="N23" s="17" t="s">
        <v>568</v>
      </c>
      <c r="O23" s="16">
        <v>0.2</v>
      </c>
      <c r="P23" s="17" t="s">
        <v>568</v>
      </c>
      <c r="Q23" s="15">
        <v>0.2</v>
      </c>
      <c r="R23"/>
    </row>
    <row r="24" spans="1:19" x14ac:dyDescent="0.3">
      <c r="A24" s="23">
        <v>20</v>
      </c>
      <c r="B24" t="s">
        <v>381</v>
      </c>
      <c r="C24" s="16" t="b">
        <v>1</v>
      </c>
      <c r="D24" s="17" t="s">
        <v>568</v>
      </c>
      <c r="E24" s="16" t="b">
        <v>1</v>
      </c>
      <c r="F24" s="17" t="s">
        <v>568</v>
      </c>
      <c r="G24" s="16" t="b">
        <v>1</v>
      </c>
      <c r="H24" s="17" t="s">
        <v>568</v>
      </c>
      <c r="I24" s="16" t="b">
        <v>1</v>
      </c>
      <c r="J24" s="17" t="s">
        <v>568</v>
      </c>
      <c r="K24" s="16" t="b">
        <v>1</v>
      </c>
      <c r="L24" s="17" t="s">
        <v>568</v>
      </c>
      <c r="M24" s="16" t="b">
        <v>1</v>
      </c>
      <c r="N24" s="17" t="s">
        <v>568</v>
      </c>
      <c r="O24" s="16" t="b">
        <v>1</v>
      </c>
      <c r="P24" s="17" t="s">
        <v>568</v>
      </c>
      <c r="Q24" s="15" t="b">
        <v>1</v>
      </c>
      <c r="R24"/>
    </row>
    <row r="25" spans="1:19" x14ac:dyDescent="0.3">
      <c r="A25" s="23">
        <v>21</v>
      </c>
      <c r="B25" t="s">
        <v>382</v>
      </c>
      <c r="C25" s="16">
        <v>60</v>
      </c>
      <c r="D25" s="17" t="s">
        <v>568</v>
      </c>
      <c r="E25" s="16">
        <v>60</v>
      </c>
      <c r="F25" s="17" t="s">
        <v>568</v>
      </c>
      <c r="G25" s="16">
        <v>60</v>
      </c>
      <c r="H25" s="17" t="s">
        <v>568</v>
      </c>
      <c r="I25" s="16">
        <v>60</v>
      </c>
      <c r="J25" s="17" t="s">
        <v>568</v>
      </c>
      <c r="K25" s="16">
        <v>60</v>
      </c>
      <c r="L25" s="17" t="s">
        <v>568</v>
      </c>
      <c r="M25" s="16">
        <v>60</v>
      </c>
      <c r="N25" s="17" t="s">
        <v>568</v>
      </c>
      <c r="O25" s="16">
        <v>60</v>
      </c>
      <c r="P25" s="17" t="s">
        <v>568</v>
      </c>
      <c r="Q25" s="15">
        <v>60</v>
      </c>
      <c r="R25"/>
      <c r="S25" t="s">
        <v>383</v>
      </c>
    </row>
    <row r="26" spans="1:19" x14ac:dyDescent="0.3">
      <c r="A26" s="23">
        <v>22</v>
      </c>
      <c r="B26" t="s">
        <v>384</v>
      </c>
      <c r="C26" s="16">
        <v>12.7</v>
      </c>
      <c r="D26" s="17" t="s">
        <v>568</v>
      </c>
      <c r="E26" s="16">
        <v>12.7</v>
      </c>
      <c r="F26" s="17" t="s">
        <v>568</v>
      </c>
      <c r="G26" s="16">
        <v>12.7</v>
      </c>
      <c r="H26" s="17" t="s">
        <v>568</v>
      </c>
      <c r="I26" s="16">
        <v>12.7</v>
      </c>
      <c r="J26" s="17" t="s">
        <v>568</v>
      </c>
      <c r="K26" s="16">
        <v>12.7</v>
      </c>
      <c r="L26" s="17" t="s">
        <v>568</v>
      </c>
      <c r="M26" s="16">
        <v>12.7</v>
      </c>
      <c r="N26" s="17" t="s">
        <v>568</v>
      </c>
      <c r="O26" s="16">
        <v>12.7</v>
      </c>
      <c r="P26" s="17" t="s">
        <v>568</v>
      </c>
      <c r="Q26" s="15">
        <v>12.7</v>
      </c>
      <c r="R26"/>
      <c r="S26" t="s">
        <v>385</v>
      </c>
    </row>
    <row r="27" spans="1:19" x14ac:dyDescent="0.3">
      <c r="A27" s="23">
        <v>23</v>
      </c>
      <c r="B27" t="s">
        <v>386</v>
      </c>
      <c r="C27" s="16">
        <v>50.8</v>
      </c>
      <c r="D27" s="17" t="s">
        <v>568</v>
      </c>
      <c r="E27" s="16">
        <v>50.8</v>
      </c>
      <c r="F27" s="17" t="s">
        <v>568</v>
      </c>
      <c r="G27" s="16">
        <v>50.8</v>
      </c>
      <c r="H27" s="17" t="s">
        <v>568</v>
      </c>
      <c r="I27" s="16">
        <v>50.8</v>
      </c>
      <c r="J27" s="17" t="s">
        <v>568</v>
      </c>
      <c r="K27" s="16">
        <v>50.8</v>
      </c>
      <c r="L27" s="17" t="s">
        <v>568</v>
      </c>
      <c r="M27" s="16">
        <v>50.8</v>
      </c>
      <c r="N27" s="17" t="s">
        <v>568</v>
      </c>
      <c r="O27" s="16">
        <v>50.8</v>
      </c>
      <c r="P27" s="17" t="s">
        <v>568</v>
      </c>
      <c r="Q27" s="15">
        <v>50.8</v>
      </c>
      <c r="R27"/>
      <c r="S27" t="s">
        <v>387</v>
      </c>
    </row>
    <row r="28" spans="1:19" x14ac:dyDescent="0.3">
      <c r="A28" s="23">
        <v>24</v>
      </c>
      <c r="B28" t="s">
        <v>388</v>
      </c>
      <c r="C28" s="16">
        <v>50.8</v>
      </c>
      <c r="D28" s="17" t="s">
        <v>568</v>
      </c>
      <c r="E28" s="16">
        <v>50.8</v>
      </c>
      <c r="F28" s="17" t="s">
        <v>568</v>
      </c>
      <c r="G28" s="16">
        <v>50.8</v>
      </c>
      <c r="H28" s="17" t="s">
        <v>568</v>
      </c>
      <c r="I28" s="16">
        <v>50.8</v>
      </c>
      <c r="J28" s="17" t="s">
        <v>568</v>
      </c>
      <c r="K28" s="16">
        <v>50.8</v>
      </c>
      <c r="L28" s="17" t="s">
        <v>568</v>
      </c>
      <c r="M28" s="16">
        <v>50.8</v>
      </c>
      <c r="N28" s="17" t="s">
        <v>568</v>
      </c>
      <c r="O28" s="16">
        <v>50.8</v>
      </c>
      <c r="P28" s="17" t="s">
        <v>568</v>
      </c>
      <c r="Q28" s="15">
        <v>50.8</v>
      </c>
      <c r="R28"/>
      <c r="S28" t="s">
        <v>389</v>
      </c>
    </row>
    <row r="29" spans="1:19" x14ac:dyDescent="0.3">
      <c r="A29" s="23">
        <v>25</v>
      </c>
      <c r="B29" t="s">
        <v>66</v>
      </c>
      <c r="C29" s="16">
        <v>5</v>
      </c>
      <c r="D29" s="17" t="s">
        <v>568</v>
      </c>
      <c r="E29" s="16">
        <v>5</v>
      </c>
      <c r="F29" s="17" t="s">
        <v>568</v>
      </c>
      <c r="G29" s="16">
        <v>5</v>
      </c>
      <c r="H29" s="17" t="s">
        <v>568</v>
      </c>
      <c r="I29" s="16">
        <v>5</v>
      </c>
      <c r="J29" s="17" t="s">
        <v>568</v>
      </c>
      <c r="K29" s="16">
        <v>5</v>
      </c>
      <c r="L29" s="17" t="s">
        <v>568</v>
      </c>
      <c r="M29" s="16">
        <v>5</v>
      </c>
      <c r="N29" s="17" t="s">
        <v>568</v>
      </c>
      <c r="O29" s="16">
        <v>5</v>
      </c>
      <c r="P29" s="17" t="s">
        <v>568</v>
      </c>
      <c r="Q29" s="15">
        <v>5</v>
      </c>
      <c r="R29"/>
      <c r="S29" t="s">
        <v>68</v>
      </c>
    </row>
    <row r="30" spans="1:19" x14ac:dyDescent="0.3">
      <c r="A30" s="23">
        <v>26</v>
      </c>
      <c r="B30" t="s">
        <v>390</v>
      </c>
      <c r="C30" s="16">
        <v>-1</v>
      </c>
      <c r="D30" s="17" t="s">
        <v>568</v>
      </c>
      <c r="E30" s="16">
        <v>-1</v>
      </c>
      <c r="F30" s="17" t="s">
        <v>568</v>
      </c>
      <c r="G30" s="16">
        <v>-1</v>
      </c>
      <c r="H30" s="17" t="s">
        <v>568</v>
      </c>
      <c r="I30" s="16">
        <v>-1</v>
      </c>
      <c r="J30" s="17" t="s">
        <v>568</v>
      </c>
      <c r="K30" s="16">
        <v>-1</v>
      </c>
      <c r="L30" s="17" t="s">
        <v>568</v>
      </c>
      <c r="M30" s="16">
        <v>-1</v>
      </c>
      <c r="N30" s="17" t="s">
        <v>568</v>
      </c>
      <c r="O30" s="16">
        <v>-1</v>
      </c>
      <c r="P30" s="17" t="s">
        <v>568</v>
      </c>
      <c r="Q30" s="15">
        <v>-1</v>
      </c>
      <c r="R30"/>
      <c r="S30" t="s">
        <v>391</v>
      </c>
    </row>
    <row r="31" spans="1:19" x14ac:dyDescent="0.3">
      <c r="A31" s="23">
        <v>27</v>
      </c>
      <c r="B31" t="s">
        <v>392</v>
      </c>
      <c r="C31" s="16">
        <v>170</v>
      </c>
      <c r="D31" s="17" t="s">
        <v>568</v>
      </c>
      <c r="E31" s="16">
        <v>170</v>
      </c>
      <c r="F31" s="17" t="s">
        <v>568</v>
      </c>
      <c r="G31" s="16">
        <v>170</v>
      </c>
      <c r="H31" s="17" t="s">
        <v>568</v>
      </c>
      <c r="I31" s="16">
        <v>170</v>
      </c>
      <c r="J31" s="17" t="s">
        <v>568</v>
      </c>
      <c r="K31" s="16">
        <v>170</v>
      </c>
      <c r="L31" s="17" t="s">
        <v>568</v>
      </c>
      <c r="M31" s="16">
        <v>170</v>
      </c>
      <c r="N31" s="17" t="s">
        <v>568</v>
      </c>
      <c r="O31" s="16">
        <v>170</v>
      </c>
      <c r="P31" s="17" t="s">
        <v>568</v>
      </c>
      <c r="Q31" s="15">
        <v>170</v>
      </c>
      <c r="R31"/>
      <c r="S31" t="s">
        <v>393</v>
      </c>
    </row>
    <row r="32" spans="1:19" x14ac:dyDescent="0.3">
      <c r="A32" s="23">
        <v>28</v>
      </c>
      <c r="B32" t="s">
        <v>394</v>
      </c>
      <c r="C32" s="16">
        <v>5</v>
      </c>
      <c r="D32" s="17" t="s">
        <v>568</v>
      </c>
      <c r="E32" s="16">
        <v>5</v>
      </c>
      <c r="F32" s="17" t="s">
        <v>568</v>
      </c>
      <c r="G32" s="16">
        <v>5</v>
      </c>
      <c r="H32" s="17" t="s">
        <v>568</v>
      </c>
      <c r="I32" s="16">
        <v>5</v>
      </c>
      <c r="J32" s="17" t="s">
        <v>568</v>
      </c>
      <c r="K32" s="16">
        <v>5</v>
      </c>
      <c r="L32" s="17" t="s">
        <v>568</v>
      </c>
      <c r="M32" s="16">
        <v>5</v>
      </c>
      <c r="N32" s="17" t="s">
        <v>568</v>
      </c>
      <c r="O32" s="16">
        <v>5</v>
      </c>
      <c r="P32" s="17" t="s">
        <v>568</v>
      </c>
      <c r="Q32" s="15">
        <v>5</v>
      </c>
      <c r="R32"/>
      <c r="S32" t="s">
        <v>395</v>
      </c>
    </row>
    <row r="33" spans="1:19" x14ac:dyDescent="0.3">
      <c r="A33" s="23">
        <v>29</v>
      </c>
      <c r="B33" t="s">
        <v>396</v>
      </c>
      <c r="C33" s="16">
        <v>3</v>
      </c>
      <c r="D33" s="17" t="s">
        <v>568</v>
      </c>
      <c r="E33" s="16">
        <v>3</v>
      </c>
      <c r="F33" s="17" t="s">
        <v>568</v>
      </c>
      <c r="G33" s="16">
        <v>3</v>
      </c>
      <c r="H33" s="17" t="s">
        <v>568</v>
      </c>
      <c r="I33" s="16">
        <v>3</v>
      </c>
      <c r="J33" s="17" t="s">
        <v>568</v>
      </c>
      <c r="K33" s="16">
        <v>3</v>
      </c>
      <c r="L33" s="17" t="s">
        <v>568</v>
      </c>
      <c r="M33" s="16">
        <v>3</v>
      </c>
      <c r="N33" s="17" t="s">
        <v>568</v>
      </c>
      <c r="O33" s="16">
        <v>3</v>
      </c>
      <c r="P33" s="17" t="s">
        <v>568</v>
      </c>
      <c r="Q33" s="15">
        <v>3</v>
      </c>
      <c r="R33"/>
      <c r="S33" t="s">
        <v>397</v>
      </c>
    </row>
    <row r="34" spans="1:19" x14ac:dyDescent="0.3">
      <c r="A34" s="23">
        <v>30</v>
      </c>
      <c r="B34" t="s">
        <v>398</v>
      </c>
      <c r="C34" s="16">
        <v>19</v>
      </c>
      <c r="D34" s="17" t="s">
        <v>568</v>
      </c>
      <c r="E34" s="16">
        <v>19</v>
      </c>
      <c r="F34" s="17" t="s">
        <v>568</v>
      </c>
      <c r="G34" s="16">
        <v>19</v>
      </c>
      <c r="H34" s="17" t="s">
        <v>568</v>
      </c>
      <c r="I34" s="16">
        <v>19</v>
      </c>
      <c r="J34" s="17" t="s">
        <v>568</v>
      </c>
      <c r="K34" s="16">
        <v>19</v>
      </c>
      <c r="L34" s="17" t="s">
        <v>568</v>
      </c>
      <c r="M34" s="16">
        <v>19</v>
      </c>
      <c r="N34" s="17" t="s">
        <v>568</v>
      </c>
      <c r="O34" s="16">
        <v>19</v>
      </c>
      <c r="P34" s="17" t="s">
        <v>568</v>
      </c>
      <c r="Q34" s="15">
        <v>19</v>
      </c>
      <c r="R34"/>
      <c r="S34" t="s">
        <v>399</v>
      </c>
    </row>
    <row r="35" spans="1:19" x14ac:dyDescent="0.3">
      <c r="A35" s="23">
        <v>31</v>
      </c>
      <c r="B35" t="s">
        <v>400</v>
      </c>
      <c r="C35" s="16">
        <v>100</v>
      </c>
      <c r="D35" s="17" t="s">
        <v>568</v>
      </c>
      <c r="E35" s="16">
        <v>100</v>
      </c>
      <c r="F35" s="17" t="s">
        <v>568</v>
      </c>
      <c r="G35" s="16">
        <v>100</v>
      </c>
      <c r="H35" s="17" t="s">
        <v>568</v>
      </c>
      <c r="I35" s="16">
        <v>100</v>
      </c>
      <c r="J35" s="17" t="s">
        <v>568</v>
      </c>
      <c r="K35" s="16">
        <v>100</v>
      </c>
      <c r="L35" s="17" t="s">
        <v>568</v>
      </c>
      <c r="M35" s="16">
        <v>100</v>
      </c>
      <c r="N35" s="17" t="s">
        <v>568</v>
      </c>
      <c r="O35" s="16">
        <v>100</v>
      </c>
      <c r="P35" s="17" t="s">
        <v>568</v>
      </c>
      <c r="Q35" s="15">
        <v>100</v>
      </c>
      <c r="R35"/>
    </row>
    <row r="36" spans="1:19" x14ac:dyDescent="0.3">
      <c r="A36" s="23">
        <v>32</v>
      </c>
      <c r="B36" t="s">
        <v>401</v>
      </c>
      <c r="C36" s="16">
        <v>0.5</v>
      </c>
      <c r="D36" s="17" t="s">
        <v>568</v>
      </c>
      <c r="E36" s="16">
        <v>0.5</v>
      </c>
      <c r="F36" s="17" t="s">
        <v>568</v>
      </c>
      <c r="G36" s="16">
        <v>0.5</v>
      </c>
      <c r="H36" s="17" t="s">
        <v>568</v>
      </c>
      <c r="I36" s="16">
        <v>0.5</v>
      </c>
      <c r="J36" s="17" t="s">
        <v>568</v>
      </c>
      <c r="K36" s="16">
        <v>0.5</v>
      </c>
      <c r="L36" s="17" t="s">
        <v>568</v>
      </c>
      <c r="M36" s="16">
        <v>0.5</v>
      </c>
      <c r="N36" s="17" t="s">
        <v>568</v>
      </c>
      <c r="O36" s="16">
        <v>0.5</v>
      </c>
      <c r="P36" s="17" t="s">
        <v>568</v>
      </c>
      <c r="Q36" s="15">
        <v>0.5</v>
      </c>
      <c r="R36"/>
      <c r="S36" t="s">
        <v>402</v>
      </c>
    </row>
    <row r="37" spans="1:19" x14ac:dyDescent="0.3">
      <c r="A37" s="23">
        <v>33</v>
      </c>
      <c r="B37" t="s">
        <v>77</v>
      </c>
      <c r="C37" s="16">
        <v>0.254</v>
      </c>
      <c r="D37" s="17" t="s">
        <v>568</v>
      </c>
      <c r="E37" s="16">
        <v>0.254</v>
      </c>
      <c r="F37" s="17" t="s">
        <v>568</v>
      </c>
      <c r="G37" s="16">
        <v>0.254</v>
      </c>
      <c r="H37" s="17" t="s">
        <v>568</v>
      </c>
      <c r="I37" s="16">
        <v>0.254</v>
      </c>
      <c r="J37" s="17" t="s">
        <v>568</v>
      </c>
      <c r="K37" s="16">
        <v>0.254</v>
      </c>
      <c r="L37" s="17" t="s">
        <v>568</v>
      </c>
      <c r="M37" s="16">
        <v>0.254</v>
      </c>
      <c r="N37" s="17" t="s">
        <v>568</v>
      </c>
      <c r="O37" s="16">
        <v>0.254</v>
      </c>
      <c r="P37" s="17" t="s">
        <v>568</v>
      </c>
      <c r="Q37" s="15">
        <v>0.254</v>
      </c>
      <c r="R37"/>
    </row>
    <row r="38" spans="1:19" x14ac:dyDescent="0.3">
      <c r="A38" s="23">
        <v>34</v>
      </c>
      <c r="B38" t="s">
        <v>403</v>
      </c>
      <c r="C38" s="16">
        <v>0</v>
      </c>
      <c r="D38" s="17" t="s">
        <v>568</v>
      </c>
      <c r="E38" s="16">
        <v>0</v>
      </c>
      <c r="F38" s="17" t="s">
        <v>568</v>
      </c>
      <c r="G38" s="16">
        <v>0</v>
      </c>
      <c r="H38" s="17" t="s">
        <v>568</v>
      </c>
      <c r="I38" s="16">
        <v>0</v>
      </c>
      <c r="J38" s="17" t="s">
        <v>568</v>
      </c>
      <c r="K38" s="16">
        <v>0</v>
      </c>
      <c r="L38" s="17" t="s">
        <v>568</v>
      </c>
      <c r="M38" s="16">
        <v>0</v>
      </c>
      <c r="N38" s="17" t="s">
        <v>568</v>
      </c>
      <c r="O38" s="16">
        <v>0</v>
      </c>
      <c r="P38" s="17" t="s">
        <v>568</v>
      </c>
      <c r="Q38" s="15">
        <v>0</v>
      </c>
      <c r="R38"/>
    </row>
    <row r="39" spans="1:19" x14ac:dyDescent="0.3">
      <c r="A39" s="23">
        <v>35</v>
      </c>
      <c r="B39" t="s">
        <v>404</v>
      </c>
      <c r="C39" s="16">
        <v>3</v>
      </c>
      <c r="D39" s="17" t="s">
        <v>568</v>
      </c>
      <c r="E39" s="16">
        <v>3</v>
      </c>
      <c r="F39" s="17" t="s">
        <v>568</v>
      </c>
      <c r="G39" s="16">
        <v>3</v>
      </c>
      <c r="H39" s="17" t="s">
        <v>568</v>
      </c>
      <c r="I39" s="16">
        <v>3</v>
      </c>
      <c r="J39" s="17" t="s">
        <v>568</v>
      </c>
      <c r="K39" s="16">
        <v>3</v>
      </c>
      <c r="L39" s="17" t="s">
        <v>568</v>
      </c>
      <c r="M39" s="16">
        <v>3</v>
      </c>
      <c r="N39" s="17" t="s">
        <v>568</v>
      </c>
      <c r="O39" s="16">
        <v>3</v>
      </c>
      <c r="P39" s="17" t="s">
        <v>568</v>
      </c>
      <c r="Q39" s="15">
        <v>3</v>
      </c>
      <c r="R39"/>
    </row>
    <row r="40" spans="1:19" x14ac:dyDescent="0.3">
      <c r="A40" s="23">
        <v>36</v>
      </c>
      <c r="B40" t="s">
        <v>405</v>
      </c>
      <c r="C40" s="16">
        <v>1</v>
      </c>
      <c r="D40" s="17" t="s">
        <v>568</v>
      </c>
      <c r="E40" s="16">
        <v>1</v>
      </c>
      <c r="F40" s="17" t="s">
        <v>568</v>
      </c>
      <c r="G40" s="16">
        <v>1</v>
      </c>
      <c r="H40" s="17" t="s">
        <v>568</v>
      </c>
      <c r="I40" s="16">
        <v>1</v>
      </c>
      <c r="J40" s="17" t="s">
        <v>568</v>
      </c>
      <c r="K40" s="16">
        <v>1</v>
      </c>
      <c r="L40" s="17" t="s">
        <v>568</v>
      </c>
      <c r="M40" s="16">
        <v>1</v>
      </c>
      <c r="N40" s="17" t="s">
        <v>568</v>
      </c>
      <c r="O40" s="16">
        <v>1</v>
      </c>
      <c r="P40" s="17" t="s">
        <v>568</v>
      </c>
      <c r="Q40" s="15">
        <v>1</v>
      </c>
      <c r="R40"/>
    </row>
    <row r="41" spans="1:19" x14ac:dyDescent="0.3">
      <c r="A41" s="23">
        <v>37</v>
      </c>
      <c r="B41" t="s">
        <v>406</v>
      </c>
      <c r="C41" s="16">
        <v>0</v>
      </c>
      <c r="D41" s="17" t="s">
        <v>568</v>
      </c>
      <c r="E41" s="16">
        <v>0</v>
      </c>
      <c r="F41" s="17" t="s">
        <v>568</v>
      </c>
      <c r="G41" s="16">
        <v>0</v>
      </c>
      <c r="H41" s="17" t="s">
        <v>568</v>
      </c>
      <c r="I41" s="16">
        <v>0</v>
      </c>
      <c r="J41" s="17" t="s">
        <v>568</v>
      </c>
      <c r="K41" s="16">
        <v>0</v>
      </c>
      <c r="L41" s="17" t="s">
        <v>568</v>
      </c>
      <c r="M41" s="16">
        <v>0</v>
      </c>
      <c r="N41" s="17" t="s">
        <v>568</v>
      </c>
      <c r="O41" s="16">
        <v>0</v>
      </c>
      <c r="P41" s="17" t="s">
        <v>568</v>
      </c>
      <c r="Q41" s="15">
        <v>0</v>
      </c>
      <c r="R41"/>
      <c r="S41" t="s">
        <v>407</v>
      </c>
    </row>
    <row r="42" spans="1:19" x14ac:dyDescent="0.3">
      <c r="A42" s="23">
        <v>38</v>
      </c>
      <c r="B42" t="s">
        <v>408</v>
      </c>
      <c r="C42" s="16">
        <v>0.3</v>
      </c>
      <c r="D42" s="17" t="s">
        <v>568</v>
      </c>
      <c r="E42" s="16">
        <v>0.3</v>
      </c>
      <c r="F42" s="17" t="s">
        <v>568</v>
      </c>
      <c r="G42" s="16">
        <v>0.3</v>
      </c>
      <c r="H42" s="17" t="s">
        <v>568</v>
      </c>
      <c r="I42" s="16">
        <v>0.3</v>
      </c>
      <c r="J42" s="17" t="s">
        <v>568</v>
      </c>
      <c r="K42" s="16">
        <v>0.3</v>
      </c>
      <c r="L42" s="17" t="s">
        <v>568</v>
      </c>
      <c r="M42" s="16">
        <v>0.3</v>
      </c>
      <c r="N42" s="17" t="s">
        <v>568</v>
      </c>
      <c r="O42" s="16">
        <v>0.3</v>
      </c>
      <c r="P42" s="17" t="s">
        <v>568</v>
      </c>
      <c r="Q42" s="15">
        <v>0.3</v>
      </c>
      <c r="R42"/>
    </row>
    <row r="43" spans="1:19" x14ac:dyDescent="0.3">
      <c r="A43" s="23">
        <v>39</v>
      </c>
      <c r="B43" t="s">
        <v>83</v>
      </c>
      <c r="C43" s="16">
        <v>3.2</v>
      </c>
      <c r="D43" s="17" t="s">
        <v>568</v>
      </c>
      <c r="E43" s="16">
        <v>3.2</v>
      </c>
      <c r="F43" s="17" t="s">
        <v>568</v>
      </c>
      <c r="G43" s="16">
        <v>3.2</v>
      </c>
      <c r="H43" s="17" t="s">
        <v>568</v>
      </c>
      <c r="I43" s="16">
        <v>3.2</v>
      </c>
      <c r="J43" s="17" t="s">
        <v>568</v>
      </c>
      <c r="K43" s="16">
        <v>3.2</v>
      </c>
      <c r="L43" s="17" t="s">
        <v>568</v>
      </c>
      <c r="M43" s="16">
        <v>3.2</v>
      </c>
      <c r="N43" s="17" t="s">
        <v>568</v>
      </c>
      <c r="O43" s="16">
        <v>3.2</v>
      </c>
      <c r="P43" s="17"/>
      <c r="Q43" s="15">
        <v>6.3</v>
      </c>
      <c r="R43"/>
    </row>
    <row r="44" spans="1:19" x14ac:dyDescent="0.3">
      <c r="A44" s="23">
        <v>40</v>
      </c>
      <c r="B44" t="s">
        <v>409</v>
      </c>
      <c r="C44" s="16">
        <v>0.8</v>
      </c>
      <c r="D44" s="17" t="s">
        <v>568</v>
      </c>
      <c r="E44" s="16">
        <v>0.8</v>
      </c>
      <c r="F44" s="17" t="s">
        <v>568</v>
      </c>
      <c r="G44" s="16">
        <v>0.8</v>
      </c>
      <c r="H44" s="17" t="s">
        <v>568</v>
      </c>
      <c r="I44" s="16">
        <v>0.8</v>
      </c>
      <c r="J44" s="17" t="s">
        <v>568</v>
      </c>
      <c r="K44" s="16">
        <v>0.8</v>
      </c>
      <c r="L44" s="17" t="s">
        <v>568</v>
      </c>
      <c r="M44" s="16">
        <v>0.8</v>
      </c>
      <c r="N44" s="17" t="s">
        <v>568</v>
      </c>
      <c r="O44" s="16">
        <v>0.8</v>
      </c>
      <c r="P44" s="17" t="s">
        <v>568</v>
      </c>
      <c r="Q44" s="15">
        <v>0.8</v>
      </c>
      <c r="R44"/>
      <c r="S44" t="s">
        <v>410</v>
      </c>
    </row>
    <row r="45" spans="1:19" x14ac:dyDescent="0.3">
      <c r="A45" s="23">
        <v>41</v>
      </c>
      <c r="B45" t="s">
        <v>411</v>
      </c>
      <c r="C45" s="16">
        <v>5</v>
      </c>
      <c r="D45" s="17" t="s">
        <v>568</v>
      </c>
      <c r="E45" s="16">
        <v>5</v>
      </c>
      <c r="F45" s="17" t="s">
        <v>568</v>
      </c>
      <c r="G45" s="16">
        <v>5</v>
      </c>
      <c r="H45" s="17" t="s">
        <v>568</v>
      </c>
      <c r="I45" s="16">
        <v>5</v>
      </c>
      <c r="J45" s="17" t="s">
        <v>568</v>
      </c>
      <c r="K45" s="16">
        <v>5</v>
      </c>
      <c r="L45" s="17" t="s">
        <v>568</v>
      </c>
      <c r="M45" s="16">
        <v>5</v>
      </c>
      <c r="N45" s="17" t="s">
        <v>568</v>
      </c>
      <c r="O45" s="16">
        <v>5</v>
      </c>
      <c r="P45" s="17" t="s">
        <v>568</v>
      </c>
      <c r="Q45" s="15">
        <v>5</v>
      </c>
      <c r="R45"/>
      <c r="S45" t="s">
        <v>412</v>
      </c>
    </row>
    <row r="46" spans="1:19" x14ac:dyDescent="0.3">
      <c r="A46" s="23">
        <v>42</v>
      </c>
      <c r="B46" t="s">
        <v>413</v>
      </c>
      <c r="C46" s="16">
        <v>100</v>
      </c>
      <c r="D46" s="17" t="s">
        <v>568</v>
      </c>
      <c r="E46" s="16">
        <v>100</v>
      </c>
      <c r="F46" s="17" t="s">
        <v>568</v>
      </c>
      <c r="G46" s="16">
        <v>100</v>
      </c>
      <c r="H46" s="17" t="s">
        <v>568</v>
      </c>
      <c r="I46" s="16">
        <v>100</v>
      </c>
      <c r="J46" s="17" t="s">
        <v>568</v>
      </c>
      <c r="K46" s="16">
        <v>100</v>
      </c>
      <c r="L46" s="17" t="s">
        <v>568</v>
      </c>
      <c r="M46" s="16">
        <v>100</v>
      </c>
      <c r="N46" s="17" t="s">
        <v>568</v>
      </c>
      <c r="O46" s="16">
        <v>100</v>
      </c>
      <c r="P46" s="17" t="s">
        <v>568</v>
      </c>
      <c r="Q46" s="15">
        <v>100</v>
      </c>
      <c r="R46"/>
    </row>
    <row r="47" spans="1:19" x14ac:dyDescent="0.3">
      <c r="A47" s="23">
        <v>43</v>
      </c>
      <c r="B47" t="s">
        <v>414</v>
      </c>
      <c r="C47" s="16">
        <v>15</v>
      </c>
      <c r="D47" s="17" t="s">
        <v>568</v>
      </c>
      <c r="E47" s="16">
        <v>15</v>
      </c>
      <c r="F47" s="17" t="s">
        <v>568</v>
      </c>
      <c r="G47" s="16">
        <v>15</v>
      </c>
      <c r="H47" s="17" t="s">
        <v>568</v>
      </c>
      <c r="I47" s="16">
        <v>15</v>
      </c>
      <c r="J47" s="17" t="s">
        <v>568</v>
      </c>
      <c r="K47" s="16">
        <v>15</v>
      </c>
      <c r="L47" s="17" t="s">
        <v>568</v>
      </c>
      <c r="M47" s="16">
        <v>15</v>
      </c>
      <c r="N47" s="17" t="s">
        <v>568</v>
      </c>
      <c r="O47" s="16">
        <v>15</v>
      </c>
      <c r="P47" s="17" t="s">
        <v>568</v>
      </c>
      <c r="Q47" s="15">
        <v>15</v>
      </c>
      <c r="R47"/>
    </row>
    <row r="48" spans="1:19" x14ac:dyDescent="0.3">
      <c r="A48" s="23">
        <v>44</v>
      </c>
      <c r="B48" t="s">
        <v>245</v>
      </c>
      <c r="C48" s="16" t="b">
        <v>0</v>
      </c>
      <c r="D48" s="17" t="s">
        <v>568</v>
      </c>
      <c r="E48" s="16" t="b">
        <v>0</v>
      </c>
      <c r="F48" s="17" t="s">
        <v>568</v>
      </c>
      <c r="G48" s="16" t="b">
        <v>0</v>
      </c>
      <c r="H48" s="17" t="s">
        <v>568</v>
      </c>
      <c r="I48" s="16" t="b">
        <v>0</v>
      </c>
      <c r="J48" s="17" t="s">
        <v>568</v>
      </c>
      <c r="K48" s="16" t="b">
        <v>0</v>
      </c>
      <c r="L48" s="17" t="s">
        <v>568</v>
      </c>
      <c r="M48" s="16" t="b">
        <v>0</v>
      </c>
      <c r="N48" s="17" t="s">
        <v>568</v>
      </c>
      <c r="O48" s="16" t="b">
        <v>0</v>
      </c>
      <c r="P48" s="17" t="s">
        <v>568</v>
      </c>
      <c r="Q48" s="15" t="b">
        <v>0</v>
      </c>
      <c r="R48"/>
    </row>
    <row r="49" spans="1:19" x14ac:dyDescent="0.3">
      <c r="A49" s="23">
        <v>45</v>
      </c>
      <c r="B49" t="s">
        <v>85</v>
      </c>
      <c r="C49" s="16">
        <v>0.25</v>
      </c>
      <c r="D49" s="17" t="s">
        <v>568</v>
      </c>
      <c r="E49" s="16">
        <v>0.25</v>
      </c>
      <c r="F49" s="17" t="s">
        <v>568</v>
      </c>
      <c r="G49" s="16">
        <v>0.25</v>
      </c>
      <c r="H49" s="17" t="s">
        <v>568</v>
      </c>
      <c r="I49" s="16">
        <v>0.25</v>
      </c>
      <c r="J49" s="17" t="s">
        <v>568</v>
      </c>
      <c r="K49" s="16">
        <v>0.25</v>
      </c>
      <c r="L49" s="17" t="s">
        <v>568</v>
      </c>
      <c r="M49" s="16">
        <v>0.25</v>
      </c>
      <c r="N49" s="17" t="s">
        <v>568</v>
      </c>
      <c r="O49" s="16">
        <v>0.25</v>
      </c>
      <c r="P49" s="17" t="s">
        <v>568</v>
      </c>
      <c r="Q49" s="15">
        <v>0.25</v>
      </c>
      <c r="R49"/>
    </row>
    <row r="50" spans="1:19" x14ac:dyDescent="0.3">
      <c r="A50" s="23">
        <v>46</v>
      </c>
      <c r="B50" t="s">
        <v>415</v>
      </c>
      <c r="C50" s="16">
        <v>0.2</v>
      </c>
      <c r="D50" s="17" t="s">
        <v>568</v>
      </c>
      <c r="E50" s="16">
        <v>0.2</v>
      </c>
      <c r="F50" s="17" t="s">
        <v>568</v>
      </c>
      <c r="G50" s="16">
        <v>0.2</v>
      </c>
      <c r="H50" s="17" t="s">
        <v>568</v>
      </c>
      <c r="I50" s="16">
        <v>0.2</v>
      </c>
      <c r="J50" s="17" t="s">
        <v>568</v>
      </c>
      <c r="K50" s="16">
        <v>0.2</v>
      </c>
      <c r="L50" s="17" t="s">
        <v>568</v>
      </c>
      <c r="M50" s="16">
        <v>0.2</v>
      </c>
      <c r="N50" s="17" t="s">
        <v>568</v>
      </c>
      <c r="O50" s="16">
        <v>0.2</v>
      </c>
      <c r="P50" s="17" t="s">
        <v>568</v>
      </c>
      <c r="Q50" s="15">
        <v>0.2</v>
      </c>
      <c r="R50"/>
    </row>
    <row r="51" spans="1:19" x14ac:dyDescent="0.3">
      <c r="A51" s="23">
        <v>47</v>
      </c>
      <c r="B51" t="s">
        <v>416</v>
      </c>
      <c r="C51" s="16">
        <v>2</v>
      </c>
      <c r="D51" s="17" t="s">
        <v>568</v>
      </c>
      <c r="E51" s="16">
        <v>2</v>
      </c>
      <c r="F51" s="17" t="s">
        <v>568</v>
      </c>
      <c r="G51" s="16">
        <v>2</v>
      </c>
      <c r="H51" s="17" t="s">
        <v>568</v>
      </c>
      <c r="I51" s="16">
        <v>2</v>
      </c>
      <c r="J51" s="17" t="s">
        <v>568</v>
      </c>
      <c r="K51" s="16">
        <v>2</v>
      </c>
      <c r="L51" s="17" t="s">
        <v>568</v>
      </c>
      <c r="M51" s="16">
        <v>2</v>
      </c>
      <c r="N51" s="17" t="s">
        <v>568</v>
      </c>
      <c r="O51" s="16">
        <v>2</v>
      </c>
      <c r="P51" s="17" t="s">
        <v>568</v>
      </c>
      <c r="Q51" s="15">
        <v>2</v>
      </c>
      <c r="R51"/>
      <c r="S51" t="s">
        <v>417</v>
      </c>
    </row>
    <row r="52" spans="1:19" s="25" customFormat="1" ht="15" thickBot="1" x14ac:dyDescent="0.35">
      <c r="A52" s="24">
        <v>48</v>
      </c>
      <c r="B52" s="25" t="s">
        <v>418</v>
      </c>
      <c r="C52" s="27">
        <v>50</v>
      </c>
      <c r="D52" s="28" t="s">
        <v>568</v>
      </c>
      <c r="E52" s="27">
        <v>50</v>
      </c>
      <c r="F52" s="28" t="s">
        <v>568</v>
      </c>
      <c r="G52" s="27">
        <v>50</v>
      </c>
      <c r="H52" s="28" t="s">
        <v>568</v>
      </c>
      <c r="I52" s="27">
        <v>50</v>
      </c>
      <c r="J52" s="28" t="s">
        <v>568</v>
      </c>
      <c r="K52" s="27">
        <v>50</v>
      </c>
      <c r="L52" s="28" t="s">
        <v>568</v>
      </c>
      <c r="M52" s="27">
        <v>50</v>
      </c>
      <c r="N52" s="28" t="s">
        <v>568</v>
      </c>
      <c r="O52" s="27">
        <v>50</v>
      </c>
      <c r="P52" s="28" t="s">
        <v>568</v>
      </c>
      <c r="Q52" s="29">
        <v>50</v>
      </c>
      <c r="S52" s="25" t="s">
        <v>419</v>
      </c>
    </row>
    <row r="54" spans="1:19" x14ac:dyDescent="0.3">
      <c r="B54" t="s">
        <v>625</v>
      </c>
    </row>
  </sheetData>
  <pageMargins left="0.7" right="0.7" top="0.75" bottom="0.75" header="0.3" footer="0.3"/>
  <pageSetup orientation="portrait" horizontalDpi="1200" verticalDpi="120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17C77-9208-41A9-9429-2FADFBD2E21A}">
  <sheetPr codeName="Sheet18">
    <tabColor theme="2"/>
  </sheetPr>
  <dimension ref="A1:P40"/>
  <sheetViews>
    <sheetView workbookViewId="0">
      <selection activeCell="B40" sqref="B40"/>
    </sheetView>
  </sheetViews>
  <sheetFormatPr defaultRowHeight="14.4" x14ac:dyDescent="0.3"/>
  <cols>
    <col min="1" max="1" width="3" bestFit="1" customWidth="1"/>
    <col min="2" max="2" width="38" bestFit="1" customWidth="1"/>
    <col min="3" max="3" width="9" style="11" customWidth="1"/>
    <col min="4" max="4" width="10.33203125" style="12" hidden="1" customWidth="1"/>
    <col min="5" max="5" width="9" style="11" customWidth="1"/>
    <col min="6" max="6" width="10.33203125" style="12" hidden="1" customWidth="1"/>
    <col min="7" max="7" width="8.33203125" style="11" customWidth="1"/>
    <col min="8" max="8" width="11.33203125" style="12" hidden="1" customWidth="1"/>
    <col min="9" max="9" width="8.33203125" style="11" customWidth="1"/>
    <col min="10" max="10" width="10.88671875" style="7" customWidth="1"/>
    <col min="11" max="11" width="12.5546875" customWidth="1"/>
  </cols>
  <sheetData>
    <row r="1" spans="1:11" x14ac:dyDescent="0.3">
      <c r="C1" s="7"/>
      <c r="D1" s="7"/>
      <c r="E1" s="7"/>
      <c r="F1" s="7"/>
      <c r="G1" s="7"/>
      <c r="H1" s="7"/>
      <c r="I1" s="7"/>
    </row>
    <row r="2" spans="1:11" ht="15.6" x14ac:dyDescent="0.3">
      <c r="B2" s="41" t="s">
        <v>710</v>
      </c>
      <c r="C2" s="7"/>
      <c r="D2" s="7"/>
      <c r="E2" s="7"/>
      <c r="F2" s="7"/>
      <c r="G2" s="7"/>
      <c r="H2" s="7"/>
      <c r="I2" s="7"/>
    </row>
    <row r="3" spans="1:11" ht="15" thickBot="1" x14ac:dyDescent="0.35">
      <c r="C3" s="7"/>
      <c r="D3" s="7"/>
      <c r="E3" s="7"/>
      <c r="F3" s="7"/>
      <c r="G3" s="7"/>
      <c r="H3" s="7"/>
      <c r="I3" s="7"/>
    </row>
    <row r="4" spans="1:11" s="22" customFormat="1" ht="45" customHeight="1" x14ac:dyDescent="0.3">
      <c r="A4" s="18" t="s">
        <v>0</v>
      </c>
      <c r="B4" s="19" t="s">
        <v>56</v>
      </c>
      <c r="C4" s="20" t="s">
        <v>701</v>
      </c>
      <c r="D4" s="20" t="s">
        <v>296</v>
      </c>
      <c r="E4" s="20" t="s">
        <v>656</v>
      </c>
      <c r="F4" s="20" t="s">
        <v>297</v>
      </c>
      <c r="G4" s="20" t="s">
        <v>657</v>
      </c>
      <c r="H4" s="20" t="s">
        <v>347</v>
      </c>
      <c r="I4" s="20" t="s">
        <v>658</v>
      </c>
      <c r="J4" s="21" t="s">
        <v>63</v>
      </c>
      <c r="K4" s="22" t="s">
        <v>712</v>
      </c>
    </row>
    <row r="5" spans="1:11" x14ac:dyDescent="0.3">
      <c r="A5" s="23">
        <v>1</v>
      </c>
      <c r="B5" t="s">
        <v>420</v>
      </c>
      <c r="C5" s="16">
        <v>15</v>
      </c>
      <c r="D5" s="17" t="s">
        <v>568</v>
      </c>
      <c r="E5" s="16">
        <v>15</v>
      </c>
      <c r="F5" s="17" t="s">
        <v>568</v>
      </c>
      <c r="G5" s="16">
        <v>15</v>
      </c>
      <c r="H5" s="17" t="s">
        <v>568</v>
      </c>
      <c r="I5" s="16">
        <v>15</v>
      </c>
      <c r="J5"/>
      <c r="K5" t="s">
        <v>421</v>
      </c>
    </row>
    <row r="6" spans="1:11" x14ac:dyDescent="0.3">
      <c r="A6" s="23">
        <v>2</v>
      </c>
      <c r="B6" t="s">
        <v>422</v>
      </c>
      <c r="C6" s="16">
        <v>0.1</v>
      </c>
      <c r="D6" s="17" t="s">
        <v>568</v>
      </c>
      <c r="E6" s="16">
        <v>0.1</v>
      </c>
      <c r="F6" s="17" t="s">
        <v>568</v>
      </c>
      <c r="G6" s="16">
        <v>0.1</v>
      </c>
      <c r="H6" s="17" t="s">
        <v>568</v>
      </c>
      <c r="I6" s="16">
        <v>0.1</v>
      </c>
      <c r="J6"/>
      <c r="K6" t="s">
        <v>423</v>
      </c>
    </row>
    <row r="7" spans="1:11" x14ac:dyDescent="0.3">
      <c r="A7" s="23">
        <v>3</v>
      </c>
      <c r="B7" t="s">
        <v>66</v>
      </c>
      <c r="C7" s="16">
        <v>0</v>
      </c>
      <c r="D7" s="17" t="s">
        <v>568</v>
      </c>
      <c r="E7" s="16">
        <v>0</v>
      </c>
      <c r="F7" s="17" t="s">
        <v>568</v>
      </c>
      <c r="G7" s="16">
        <v>0</v>
      </c>
      <c r="H7" s="17" t="s">
        <v>568</v>
      </c>
      <c r="I7" s="16">
        <v>0</v>
      </c>
      <c r="J7"/>
      <c r="K7" t="s">
        <v>68</v>
      </c>
    </row>
    <row r="8" spans="1:11" x14ac:dyDescent="0.3">
      <c r="A8" s="23">
        <v>4</v>
      </c>
      <c r="B8" t="s">
        <v>424</v>
      </c>
      <c r="C8" s="16">
        <v>101.6</v>
      </c>
      <c r="D8" s="17" t="s">
        <v>568</v>
      </c>
      <c r="E8" s="16">
        <v>101.6</v>
      </c>
      <c r="F8" s="17" t="s">
        <v>568</v>
      </c>
      <c r="G8" s="16">
        <v>101.6</v>
      </c>
      <c r="H8" s="17" t="s">
        <v>568</v>
      </c>
      <c r="I8" s="16">
        <v>101.6</v>
      </c>
      <c r="J8"/>
      <c r="K8" t="s">
        <v>425</v>
      </c>
    </row>
    <row r="9" spans="1:11" x14ac:dyDescent="0.3">
      <c r="A9" s="23">
        <v>5</v>
      </c>
      <c r="B9" t="s">
        <v>69</v>
      </c>
      <c r="C9" s="16">
        <v>10</v>
      </c>
      <c r="D9" s="17" t="s">
        <v>568</v>
      </c>
      <c r="E9" s="16">
        <v>10</v>
      </c>
      <c r="F9" s="17" t="s">
        <v>568</v>
      </c>
      <c r="G9" s="16">
        <v>10</v>
      </c>
      <c r="H9" s="17" t="s">
        <v>568</v>
      </c>
      <c r="I9" s="16">
        <v>10</v>
      </c>
      <c r="J9"/>
      <c r="K9" t="s">
        <v>70</v>
      </c>
    </row>
    <row r="10" spans="1:11" x14ac:dyDescent="0.3">
      <c r="A10" s="23">
        <v>6</v>
      </c>
      <c r="B10" t="s">
        <v>307</v>
      </c>
      <c r="C10" s="16">
        <v>141.30000000000001</v>
      </c>
      <c r="D10" s="17" t="s">
        <v>568</v>
      </c>
      <c r="E10" s="16">
        <v>141.30000000000001</v>
      </c>
      <c r="F10" s="17" t="s">
        <v>568</v>
      </c>
      <c r="G10" s="16">
        <v>141.30000000000001</v>
      </c>
      <c r="H10" s="17" t="s">
        <v>568</v>
      </c>
      <c r="I10" s="16">
        <v>141.30000000000001</v>
      </c>
      <c r="J10"/>
    </row>
    <row r="11" spans="1:11" x14ac:dyDescent="0.3">
      <c r="A11" s="23">
        <v>7</v>
      </c>
      <c r="B11" t="s">
        <v>426</v>
      </c>
      <c r="C11" s="16">
        <v>1000000</v>
      </c>
      <c r="D11" s="17" t="s">
        <v>568</v>
      </c>
      <c r="E11" s="16">
        <v>1000000</v>
      </c>
      <c r="F11" s="17" t="s">
        <v>568</v>
      </c>
      <c r="G11" s="16">
        <v>1000000</v>
      </c>
      <c r="H11" s="17" t="s">
        <v>568</v>
      </c>
      <c r="I11" s="16">
        <v>1000000</v>
      </c>
      <c r="J11"/>
    </row>
    <row r="12" spans="1:11" x14ac:dyDescent="0.3">
      <c r="A12" s="23">
        <v>8</v>
      </c>
      <c r="B12" t="s">
        <v>72</v>
      </c>
      <c r="C12" s="16">
        <v>1</v>
      </c>
      <c r="D12" s="17" t="s">
        <v>568</v>
      </c>
      <c r="E12" s="16">
        <v>1</v>
      </c>
      <c r="F12" s="17" t="s">
        <v>568</v>
      </c>
      <c r="G12" s="16">
        <v>1</v>
      </c>
      <c r="H12" s="17" t="s">
        <v>568</v>
      </c>
      <c r="I12" s="16">
        <v>1</v>
      </c>
      <c r="J12"/>
      <c r="K12" t="s">
        <v>427</v>
      </c>
    </row>
    <row r="13" spans="1:11" x14ac:dyDescent="0.3">
      <c r="A13" s="23">
        <v>9</v>
      </c>
      <c r="B13" t="s">
        <v>428</v>
      </c>
      <c r="C13" s="16">
        <v>6</v>
      </c>
      <c r="D13" s="17" t="s">
        <v>568</v>
      </c>
      <c r="E13" s="16">
        <v>6</v>
      </c>
      <c r="F13" s="17" t="s">
        <v>568</v>
      </c>
      <c r="G13" s="16">
        <v>6</v>
      </c>
      <c r="H13" s="17" t="s">
        <v>568</v>
      </c>
      <c r="I13" s="16">
        <v>6</v>
      </c>
      <c r="J13"/>
    </row>
    <row r="14" spans="1:11" x14ac:dyDescent="0.3">
      <c r="A14" s="23">
        <v>10</v>
      </c>
      <c r="B14" t="s">
        <v>429</v>
      </c>
      <c r="C14" s="16">
        <v>6</v>
      </c>
      <c r="D14" s="17" t="s">
        <v>568</v>
      </c>
      <c r="E14" s="16">
        <v>6</v>
      </c>
      <c r="F14" s="17" t="s">
        <v>568</v>
      </c>
      <c r="G14" s="16">
        <v>6</v>
      </c>
      <c r="H14" s="17" t="s">
        <v>568</v>
      </c>
      <c r="I14" s="16">
        <v>6</v>
      </c>
      <c r="J14"/>
    </row>
    <row r="15" spans="1:11" x14ac:dyDescent="0.3">
      <c r="A15" s="23">
        <v>11</v>
      </c>
      <c r="B15" t="s">
        <v>430</v>
      </c>
      <c r="C15" s="16">
        <v>0.2</v>
      </c>
      <c r="D15" s="17" t="s">
        <v>568</v>
      </c>
      <c r="E15" s="16">
        <v>0.2</v>
      </c>
      <c r="F15" s="17" t="s">
        <v>568</v>
      </c>
      <c r="G15" s="16">
        <v>0.2</v>
      </c>
      <c r="H15" s="17" t="s">
        <v>568</v>
      </c>
      <c r="I15" s="16">
        <v>0.2</v>
      </c>
      <c r="J15"/>
      <c r="K15" t="s">
        <v>431</v>
      </c>
    </row>
    <row r="16" spans="1:11" x14ac:dyDescent="0.3">
      <c r="A16" s="23">
        <v>12</v>
      </c>
      <c r="B16" t="s">
        <v>432</v>
      </c>
      <c r="C16" s="16">
        <v>304.8</v>
      </c>
      <c r="D16" s="17" t="s">
        <v>568</v>
      </c>
      <c r="E16" s="16">
        <v>304.8</v>
      </c>
      <c r="F16" s="17" t="s">
        <v>568</v>
      </c>
      <c r="G16" s="16">
        <v>304.8</v>
      </c>
      <c r="H16" s="17" t="s">
        <v>568</v>
      </c>
      <c r="I16" s="16">
        <v>304.8</v>
      </c>
      <c r="J16"/>
      <c r="K16" t="s">
        <v>433</v>
      </c>
    </row>
    <row r="17" spans="1:11" x14ac:dyDescent="0.3">
      <c r="A17" s="23">
        <v>13</v>
      </c>
      <c r="B17" t="s">
        <v>309</v>
      </c>
      <c r="C17" s="16">
        <v>30.4</v>
      </c>
      <c r="D17" s="17" t="s">
        <v>568</v>
      </c>
      <c r="E17" s="16">
        <v>30.4</v>
      </c>
      <c r="F17" s="17" t="s">
        <v>568</v>
      </c>
      <c r="G17" s="16">
        <v>30.4</v>
      </c>
      <c r="H17" s="17" t="s">
        <v>568</v>
      </c>
      <c r="I17" s="16">
        <v>30.4</v>
      </c>
      <c r="J17"/>
    </row>
    <row r="18" spans="1:11" x14ac:dyDescent="0.3">
      <c r="A18" s="23">
        <v>14</v>
      </c>
      <c r="B18" t="s">
        <v>310</v>
      </c>
      <c r="C18" s="16">
        <v>0.15</v>
      </c>
      <c r="D18" s="17" t="s">
        <v>568</v>
      </c>
      <c r="E18" s="16">
        <v>0.15</v>
      </c>
      <c r="F18" s="17" t="s">
        <v>568</v>
      </c>
      <c r="G18" s="16">
        <v>0.15</v>
      </c>
      <c r="H18" s="17" t="s">
        <v>568</v>
      </c>
      <c r="I18" s="16">
        <v>0.15</v>
      </c>
      <c r="J18"/>
      <c r="K18" t="s">
        <v>311</v>
      </c>
    </row>
    <row r="19" spans="1:11" x14ac:dyDescent="0.3">
      <c r="A19" s="23">
        <v>15</v>
      </c>
      <c r="B19" t="s">
        <v>312</v>
      </c>
      <c r="C19" s="16">
        <v>0.8</v>
      </c>
      <c r="D19" s="17" t="s">
        <v>568</v>
      </c>
      <c r="E19" s="16">
        <v>0.8</v>
      </c>
      <c r="F19" s="17" t="s">
        <v>568</v>
      </c>
      <c r="G19" s="16">
        <v>0.8</v>
      </c>
      <c r="H19" s="17" t="s">
        <v>568</v>
      </c>
      <c r="I19" s="16">
        <v>0.8</v>
      </c>
      <c r="J19"/>
    </row>
    <row r="20" spans="1:11" x14ac:dyDescent="0.3">
      <c r="A20" s="23">
        <v>16</v>
      </c>
      <c r="B20" t="s">
        <v>313</v>
      </c>
      <c r="C20" s="16">
        <v>14</v>
      </c>
      <c r="D20" s="17" t="s">
        <v>568</v>
      </c>
      <c r="E20" s="16">
        <v>14</v>
      </c>
      <c r="F20" s="17" t="s">
        <v>568</v>
      </c>
      <c r="G20" s="16">
        <v>14</v>
      </c>
      <c r="H20" s="17" t="s">
        <v>568</v>
      </c>
      <c r="I20" s="16">
        <v>14</v>
      </c>
      <c r="J20"/>
    </row>
    <row r="21" spans="1:11" x14ac:dyDescent="0.3">
      <c r="A21" s="23">
        <v>17</v>
      </c>
      <c r="B21" t="s">
        <v>77</v>
      </c>
      <c r="C21" s="16">
        <v>0.254</v>
      </c>
      <c r="D21" s="17" t="s">
        <v>568</v>
      </c>
      <c r="E21" s="16">
        <v>0.254</v>
      </c>
      <c r="F21" s="17" t="s">
        <v>568</v>
      </c>
      <c r="G21" s="16">
        <v>0.254</v>
      </c>
      <c r="H21" s="17" t="s">
        <v>568</v>
      </c>
      <c r="I21" s="16">
        <v>0.254</v>
      </c>
      <c r="J21"/>
    </row>
    <row r="22" spans="1:11" x14ac:dyDescent="0.3">
      <c r="A22" s="23">
        <v>18</v>
      </c>
      <c r="B22" t="s">
        <v>434</v>
      </c>
      <c r="C22" s="16" t="b">
        <v>1</v>
      </c>
      <c r="D22" s="17" t="s">
        <v>568</v>
      </c>
      <c r="E22" s="16" t="b">
        <v>1</v>
      </c>
      <c r="F22" s="17" t="s">
        <v>568</v>
      </c>
      <c r="G22" s="16" t="b">
        <v>1</v>
      </c>
      <c r="H22" s="17" t="s">
        <v>568</v>
      </c>
      <c r="I22" s="16" t="b">
        <v>1</v>
      </c>
      <c r="J22"/>
      <c r="K22" t="s">
        <v>435</v>
      </c>
    </row>
    <row r="23" spans="1:11" x14ac:dyDescent="0.3">
      <c r="A23" s="23">
        <v>19</v>
      </c>
      <c r="B23" t="s">
        <v>436</v>
      </c>
      <c r="C23" s="16" t="b">
        <v>1</v>
      </c>
      <c r="D23" s="17" t="s">
        <v>568</v>
      </c>
      <c r="E23" s="16" t="b">
        <v>1</v>
      </c>
      <c r="F23" s="17" t="s">
        <v>568</v>
      </c>
      <c r="G23" s="16" t="b">
        <v>1</v>
      </c>
      <c r="H23" s="17" t="s">
        <v>568</v>
      </c>
      <c r="I23" s="16" t="b">
        <v>1</v>
      </c>
      <c r="J23"/>
    </row>
    <row r="24" spans="1:11" x14ac:dyDescent="0.3">
      <c r="A24" s="23">
        <v>20</v>
      </c>
      <c r="B24" t="s">
        <v>437</v>
      </c>
      <c r="C24" s="16" t="b">
        <v>1</v>
      </c>
      <c r="D24" s="17" t="s">
        <v>568</v>
      </c>
      <c r="E24" s="16" t="b">
        <v>1</v>
      </c>
      <c r="F24" s="17" t="s">
        <v>568</v>
      </c>
      <c r="G24" s="16" t="b">
        <v>1</v>
      </c>
      <c r="H24" s="17" t="s">
        <v>568</v>
      </c>
      <c r="I24" s="16" t="b">
        <v>1</v>
      </c>
      <c r="J24"/>
    </row>
    <row r="25" spans="1:11" x14ac:dyDescent="0.3">
      <c r="A25" s="23">
        <v>21</v>
      </c>
      <c r="B25" t="s">
        <v>81</v>
      </c>
      <c r="C25" s="16" t="b">
        <v>1</v>
      </c>
      <c r="D25" s="17" t="s">
        <v>568</v>
      </c>
      <c r="E25" s="16" t="b">
        <v>1</v>
      </c>
      <c r="F25" s="17" t="s">
        <v>568</v>
      </c>
      <c r="G25" s="16" t="b">
        <v>1</v>
      </c>
      <c r="H25" s="17" t="s">
        <v>568</v>
      </c>
      <c r="I25" s="16" t="b">
        <v>1</v>
      </c>
      <c r="J25"/>
    </row>
    <row r="26" spans="1:11" x14ac:dyDescent="0.3">
      <c r="A26" s="23">
        <v>22</v>
      </c>
      <c r="B26" t="s">
        <v>438</v>
      </c>
      <c r="C26" s="16" t="b">
        <v>1</v>
      </c>
      <c r="D26" s="17" t="s">
        <v>568</v>
      </c>
      <c r="E26" s="16" t="b">
        <v>1</v>
      </c>
      <c r="F26" s="17" t="s">
        <v>568</v>
      </c>
      <c r="G26" s="16" t="b">
        <v>1</v>
      </c>
      <c r="H26" s="17" t="s">
        <v>568</v>
      </c>
      <c r="I26" s="16" t="b">
        <v>1</v>
      </c>
      <c r="J26"/>
    </row>
    <row r="27" spans="1:11" x14ac:dyDescent="0.3">
      <c r="A27" s="23">
        <v>23</v>
      </c>
      <c r="B27" t="s">
        <v>439</v>
      </c>
      <c r="C27" s="16" t="b">
        <v>0</v>
      </c>
      <c r="D27" s="17" t="s">
        <v>568</v>
      </c>
      <c r="E27" s="16" t="b">
        <v>0</v>
      </c>
      <c r="F27" s="17" t="s">
        <v>568</v>
      </c>
      <c r="G27" s="16" t="b">
        <v>0</v>
      </c>
      <c r="H27" s="17" t="s">
        <v>568</v>
      </c>
      <c r="I27" s="16" t="b">
        <v>0</v>
      </c>
      <c r="J27"/>
      <c r="K27" t="s">
        <v>440</v>
      </c>
    </row>
    <row r="28" spans="1:11" x14ac:dyDescent="0.3">
      <c r="A28" s="23">
        <v>24</v>
      </c>
      <c r="B28" t="s">
        <v>441</v>
      </c>
      <c r="C28" s="16">
        <v>0.1</v>
      </c>
      <c r="D28" s="17" t="s">
        <v>568</v>
      </c>
      <c r="E28" s="16">
        <v>0.1</v>
      </c>
      <c r="F28" s="17" t="s">
        <v>568</v>
      </c>
      <c r="G28" s="16">
        <v>0.1</v>
      </c>
      <c r="H28" s="17" t="s">
        <v>568</v>
      </c>
      <c r="I28" s="16">
        <v>0.1</v>
      </c>
      <c r="J28"/>
    </row>
    <row r="29" spans="1:11" x14ac:dyDescent="0.3">
      <c r="A29" s="23">
        <v>25</v>
      </c>
      <c r="B29" t="s">
        <v>442</v>
      </c>
      <c r="C29" s="16">
        <v>101.6</v>
      </c>
      <c r="D29" s="17" t="s">
        <v>568</v>
      </c>
      <c r="E29" s="16">
        <v>101.6</v>
      </c>
      <c r="F29" s="17" t="s">
        <v>568</v>
      </c>
      <c r="G29" s="16">
        <v>101.6</v>
      </c>
      <c r="H29" s="17" t="s">
        <v>568</v>
      </c>
      <c r="I29" s="16">
        <v>101.6</v>
      </c>
      <c r="J29"/>
    </row>
    <row r="30" spans="1:11" x14ac:dyDescent="0.3">
      <c r="A30" s="23">
        <v>26</v>
      </c>
      <c r="B30" t="s">
        <v>443</v>
      </c>
      <c r="C30" s="16">
        <v>10</v>
      </c>
      <c r="D30" s="17" t="s">
        <v>568</v>
      </c>
      <c r="E30" s="16">
        <v>10</v>
      </c>
      <c r="F30" s="17" t="s">
        <v>568</v>
      </c>
      <c r="G30" s="16">
        <v>10</v>
      </c>
      <c r="H30" s="17" t="s">
        <v>568</v>
      </c>
      <c r="I30" s="16">
        <v>10</v>
      </c>
      <c r="J30"/>
    </row>
    <row r="31" spans="1:11" x14ac:dyDescent="0.3">
      <c r="A31" s="23">
        <v>27</v>
      </c>
      <c r="B31" t="s">
        <v>444</v>
      </c>
      <c r="C31" s="16">
        <v>12.7</v>
      </c>
      <c r="D31" s="17" t="s">
        <v>568</v>
      </c>
      <c r="E31" s="16">
        <v>12.7</v>
      </c>
      <c r="F31" s="17" t="s">
        <v>568</v>
      </c>
      <c r="G31" s="16">
        <v>12.7</v>
      </c>
      <c r="H31" s="17" t="s">
        <v>568</v>
      </c>
      <c r="I31" s="16">
        <v>12.7</v>
      </c>
      <c r="J31"/>
    </row>
    <row r="32" spans="1:11" x14ac:dyDescent="0.3">
      <c r="A32" s="23">
        <v>28</v>
      </c>
      <c r="B32" t="s">
        <v>83</v>
      </c>
      <c r="C32" s="16">
        <v>3.2</v>
      </c>
      <c r="D32" s="17" t="s">
        <v>568</v>
      </c>
      <c r="E32" s="16">
        <v>3.2</v>
      </c>
      <c r="F32" s="17" t="s">
        <v>568</v>
      </c>
      <c r="G32" s="16">
        <v>3.2</v>
      </c>
      <c r="H32" s="17" t="s">
        <v>568</v>
      </c>
      <c r="I32" s="16">
        <v>3.2</v>
      </c>
      <c r="J32"/>
    </row>
    <row r="33" spans="1:16" x14ac:dyDescent="0.3">
      <c r="A33" s="23">
        <v>29</v>
      </c>
      <c r="B33" t="s">
        <v>445</v>
      </c>
      <c r="C33" s="16">
        <v>1.1000000000000001</v>
      </c>
      <c r="D33" s="17" t="s">
        <v>568</v>
      </c>
      <c r="E33" s="16">
        <v>1.1000000000000001</v>
      </c>
      <c r="F33" s="17" t="s">
        <v>568</v>
      </c>
      <c r="G33" s="16">
        <v>1.1000000000000001</v>
      </c>
      <c r="H33" s="17" t="s">
        <v>568</v>
      </c>
      <c r="I33" s="16">
        <v>1.1000000000000001</v>
      </c>
      <c r="J33"/>
    </row>
    <row r="34" spans="1:16" x14ac:dyDescent="0.3">
      <c r="A34" s="23">
        <v>30</v>
      </c>
      <c r="B34" t="s">
        <v>84</v>
      </c>
      <c r="C34" s="16" t="b">
        <v>1</v>
      </c>
      <c r="D34" s="17" t="s">
        <v>568</v>
      </c>
      <c r="E34" s="16" t="b">
        <v>1</v>
      </c>
      <c r="F34" s="17" t="s">
        <v>568</v>
      </c>
      <c r="G34" s="16" t="b">
        <v>1</v>
      </c>
      <c r="H34" s="17" t="s">
        <v>568</v>
      </c>
      <c r="I34" s="16" t="b">
        <v>1</v>
      </c>
      <c r="J34"/>
    </row>
    <row r="35" spans="1:16" x14ac:dyDescent="0.3">
      <c r="A35" s="23">
        <v>31</v>
      </c>
      <c r="B35" t="s">
        <v>245</v>
      </c>
      <c r="C35" s="16" t="b">
        <v>0</v>
      </c>
      <c r="D35" s="17" t="s">
        <v>568</v>
      </c>
      <c r="E35" s="16" t="b">
        <v>0</v>
      </c>
      <c r="F35" s="17" t="s">
        <v>568</v>
      </c>
      <c r="G35" s="16" t="b">
        <v>0</v>
      </c>
      <c r="H35" s="17" t="s">
        <v>568</v>
      </c>
      <c r="I35" s="16" t="b">
        <v>0</v>
      </c>
      <c r="J35"/>
    </row>
    <row r="36" spans="1:16" x14ac:dyDescent="0.3">
      <c r="A36" s="23">
        <v>32</v>
      </c>
      <c r="B36" t="s">
        <v>314</v>
      </c>
      <c r="C36" s="16">
        <v>25.4</v>
      </c>
      <c r="D36" s="17" t="s">
        <v>568</v>
      </c>
      <c r="E36" s="16">
        <v>25.4</v>
      </c>
      <c r="F36" s="17" t="s">
        <v>568</v>
      </c>
      <c r="G36" s="16">
        <v>25.4</v>
      </c>
      <c r="H36" s="17" t="s">
        <v>568</v>
      </c>
      <c r="I36" s="16">
        <v>25.4</v>
      </c>
      <c r="J36"/>
    </row>
    <row r="37" spans="1:16" s="25" customFormat="1" ht="15" thickBot="1" x14ac:dyDescent="0.35">
      <c r="A37" s="23">
        <v>33</v>
      </c>
      <c r="B37" t="s">
        <v>85</v>
      </c>
      <c r="C37" s="16">
        <v>0.254</v>
      </c>
      <c r="D37" s="17" t="s">
        <v>568</v>
      </c>
      <c r="E37" s="16">
        <v>0.254</v>
      </c>
      <c r="F37" s="17" t="s">
        <v>568</v>
      </c>
      <c r="G37" s="16">
        <v>0.254</v>
      </c>
      <c r="H37" s="17" t="s">
        <v>568</v>
      </c>
      <c r="I37" s="16">
        <v>0.254</v>
      </c>
      <c r="J37"/>
      <c r="K37"/>
      <c r="L37"/>
      <c r="M37"/>
      <c r="N37"/>
      <c r="O37"/>
      <c r="P37"/>
    </row>
    <row r="38" spans="1:16" ht="15" thickBot="1" x14ac:dyDescent="0.35">
      <c r="A38" s="24">
        <v>34</v>
      </c>
      <c r="B38" s="25" t="s">
        <v>446</v>
      </c>
      <c r="C38" s="27" t="b">
        <v>1</v>
      </c>
      <c r="D38" s="28" t="s">
        <v>568</v>
      </c>
      <c r="E38" s="27" t="b">
        <v>1</v>
      </c>
      <c r="F38" s="28" t="s">
        <v>568</v>
      </c>
      <c r="G38" s="27" t="b">
        <v>1</v>
      </c>
      <c r="H38" s="28" t="s">
        <v>568</v>
      </c>
      <c r="I38" s="27" t="b">
        <v>1</v>
      </c>
      <c r="J38" s="25"/>
      <c r="K38" s="25" t="s">
        <v>447</v>
      </c>
      <c r="L38" s="25"/>
      <c r="M38" s="25"/>
      <c r="N38" s="25"/>
      <c r="O38" s="25"/>
      <c r="P38" s="25"/>
    </row>
    <row r="40" spans="1:16" x14ac:dyDescent="0.3">
      <c r="B40" t="s">
        <v>625</v>
      </c>
    </row>
  </sheetData>
  <pageMargins left="0.7" right="0.7" top="0.75" bottom="0.75" header="0.3" footer="0.3"/>
  <pageSetup orientation="portrait" horizontalDpi="1200" verticalDpi="120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E9072C-9B54-4949-B85F-4AB9A3AFB6B5}">
  <sheetPr codeName="Sheet19">
    <tabColor theme="0" tint="-0.499984740745262"/>
  </sheetPr>
  <dimension ref="A1"/>
  <sheetViews>
    <sheetView workbookViewId="0">
      <selection sqref="A1:XFD1048576"/>
    </sheetView>
  </sheetViews>
  <sheetFormatPr defaultRowHeight="14.4" x14ac:dyDescent="0.3"/>
  <cols>
    <col min="2" max="2" width="37.5546875" bestFit="1" customWidth="1"/>
    <col min="3" max="3" width="8.33203125" bestFit="1" customWidth="1"/>
    <col min="5" max="5" width="10.33203125" customWidth="1"/>
    <col min="7" max="8" width="11.6640625" customWidth="1"/>
  </cols>
  <sheetData>
    <row r="1" spans="1:1" x14ac:dyDescent="0.3">
      <c r="A1" t="s">
        <v>358</v>
      </c>
    </row>
  </sheetData>
  <pageMargins left="0.7" right="0.7" top="0.75" bottom="0.75" header="0.3" footer="0.3"/>
  <pageSetup orientation="portrait" horizontalDpi="1200" verticalDpi="120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2C8CF9-031E-4D53-BF49-B6BB90A2B871}">
  <sheetPr codeName="Sheet20">
    <tabColor theme="0" tint="-0.499984740745262"/>
  </sheetPr>
  <dimension ref="A1"/>
  <sheetViews>
    <sheetView workbookViewId="0">
      <selection activeCell="AO1" sqref="AO1"/>
    </sheetView>
  </sheetViews>
  <sheetFormatPr defaultRowHeight="14.4" x14ac:dyDescent="0.3"/>
  <cols>
    <col min="2" max="2" width="37.5546875" bestFit="1" customWidth="1"/>
    <col min="3" max="3" width="8.33203125" bestFit="1" customWidth="1"/>
    <col min="5" max="5" width="10.33203125" customWidth="1"/>
    <col min="7" max="8" width="11.6640625" customWidth="1"/>
  </cols>
  <sheetData>
    <row r="1" spans="1:1" x14ac:dyDescent="0.3">
      <c r="A1" t="s">
        <v>358</v>
      </c>
    </row>
  </sheetData>
  <pageMargins left="0.7" right="0.7" top="0.75" bottom="0.75" header="0.3" footer="0.3"/>
  <pageSetup orientation="portrait" horizontalDpi="1200" verticalDpi="120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274276-01C3-4F00-9ED6-7D4B7EA13E0F}">
  <sheetPr codeName="Sheet21">
    <tabColor theme="2"/>
  </sheetPr>
  <dimension ref="A1:S48"/>
  <sheetViews>
    <sheetView zoomScale="90" zoomScaleNormal="90" workbookViewId="0">
      <selection activeCell="B48" sqref="B48"/>
    </sheetView>
  </sheetViews>
  <sheetFormatPr defaultRowHeight="14.4" x14ac:dyDescent="0.3"/>
  <cols>
    <col min="1" max="1" width="3" bestFit="1" customWidth="1"/>
    <col min="2" max="2" width="38" bestFit="1" customWidth="1"/>
    <col min="3" max="3" width="9.109375" style="11" customWidth="1"/>
    <col min="4" max="4" width="11.88671875" style="12" hidden="1" customWidth="1"/>
    <col min="5" max="5" width="9.109375" style="11" customWidth="1"/>
    <col min="6" max="6" width="11.33203125" style="12" hidden="1" customWidth="1"/>
    <col min="7" max="7" width="9.88671875" style="11" customWidth="1"/>
    <col min="8" max="8" width="12.6640625" style="12" hidden="1" customWidth="1"/>
    <col min="9" max="9" width="10.44140625" style="11" customWidth="1"/>
    <col min="10" max="10" width="11.88671875" style="12" hidden="1" customWidth="1"/>
    <col min="11" max="11" width="10" style="11" customWidth="1"/>
    <col min="12" max="12" width="12.109375" style="12" hidden="1" customWidth="1"/>
    <col min="13" max="13" width="9.44140625" style="11" customWidth="1"/>
    <col min="14" max="14" width="12" style="12" hidden="1" customWidth="1"/>
    <col min="15" max="15" width="10" style="7" customWidth="1"/>
    <col min="16" max="16" width="12.44140625" style="7" hidden="1" customWidth="1"/>
    <col min="17" max="17" width="10.33203125" style="7" customWidth="1"/>
    <col min="18" max="18" width="60.33203125" style="12" customWidth="1"/>
    <col min="19" max="19" width="19.6640625" customWidth="1"/>
  </cols>
  <sheetData>
    <row r="1" spans="1:19" x14ac:dyDescent="0.3">
      <c r="C1" s="7"/>
      <c r="D1" s="7"/>
      <c r="E1" s="7"/>
      <c r="F1" s="7"/>
      <c r="G1" s="7"/>
      <c r="H1" s="7"/>
      <c r="I1" s="7"/>
      <c r="J1" s="7"/>
      <c r="K1" s="7"/>
      <c r="L1" s="7"/>
      <c r="M1" s="7"/>
      <c r="N1" s="7"/>
      <c r="R1" s="7"/>
    </row>
    <row r="2" spans="1:19" ht="15.6" x14ac:dyDescent="0.3">
      <c r="B2" s="41" t="s">
        <v>710</v>
      </c>
      <c r="C2" s="7"/>
      <c r="D2" s="7"/>
      <c r="E2" s="7"/>
      <c r="F2" s="7"/>
      <c r="G2" s="7"/>
      <c r="H2" s="7"/>
      <c r="I2" s="7"/>
      <c r="J2" s="7"/>
      <c r="K2" s="7"/>
      <c r="L2" s="7"/>
      <c r="M2" s="7"/>
      <c r="N2" s="7"/>
      <c r="R2" s="7"/>
    </row>
    <row r="3" spans="1:19" ht="15" thickBot="1" x14ac:dyDescent="0.35">
      <c r="C3" s="7"/>
      <c r="D3" s="7"/>
      <c r="E3" s="7"/>
      <c r="F3" s="7"/>
      <c r="G3" s="7"/>
      <c r="H3" s="7"/>
      <c r="I3" s="7"/>
      <c r="J3" s="7"/>
      <c r="K3" s="7"/>
      <c r="L3" s="7"/>
      <c r="M3" s="7"/>
      <c r="N3" s="7"/>
      <c r="R3" s="7"/>
    </row>
    <row r="4" spans="1:19" s="22" customFormat="1" ht="78.75" customHeight="1" x14ac:dyDescent="0.3">
      <c r="A4" s="18" t="s">
        <v>0</v>
      </c>
      <c r="B4" s="19" t="s">
        <v>56</v>
      </c>
      <c r="C4" s="20" t="s">
        <v>702</v>
      </c>
      <c r="D4" s="20" t="s">
        <v>648</v>
      </c>
      <c r="E4" s="20" t="s">
        <v>628</v>
      </c>
      <c r="F4" s="20" t="s">
        <v>629</v>
      </c>
      <c r="G4" s="20" t="s">
        <v>630</v>
      </c>
      <c r="H4" s="20" t="s">
        <v>300</v>
      </c>
      <c r="I4" s="20" t="s">
        <v>635</v>
      </c>
      <c r="J4" s="20" t="s">
        <v>301</v>
      </c>
      <c r="K4" s="20" t="s">
        <v>636</v>
      </c>
      <c r="L4" s="20" t="s">
        <v>251</v>
      </c>
      <c r="M4" s="20" t="s">
        <v>631</v>
      </c>
      <c r="N4" s="20" t="s">
        <v>252</v>
      </c>
      <c r="O4" s="20" t="s">
        <v>632</v>
      </c>
      <c r="P4" s="21" t="s">
        <v>253</v>
      </c>
      <c r="Q4" s="21" t="s">
        <v>633</v>
      </c>
      <c r="R4" s="21" t="s">
        <v>63</v>
      </c>
      <c r="S4" s="22" t="s">
        <v>711</v>
      </c>
    </row>
    <row r="5" spans="1:19" x14ac:dyDescent="0.3">
      <c r="A5" s="23">
        <v>1</v>
      </c>
      <c r="B5" t="s">
        <v>186</v>
      </c>
      <c r="C5" s="16">
        <v>0.02</v>
      </c>
      <c r="D5" s="17" t="s">
        <v>568</v>
      </c>
      <c r="E5" s="16">
        <v>0.02</v>
      </c>
      <c r="F5" s="17" t="s">
        <v>448</v>
      </c>
      <c r="G5" s="16">
        <v>0.02</v>
      </c>
      <c r="H5" s="17" t="s">
        <v>568</v>
      </c>
      <c r="I5" s="16">
        <v>0.02</v>
      </c>
      <c r="J5" s="17" t="s">
        <v>568</v>
      </c>
      <c r="K5" s="16">
        <v>0.02</v>
      </c>
      <c r="L5" s="17" t="s">
        <v>568</v>
      </c>
      <c r="M5" s="16">
        <v>0.02</v>
      </c>
      <c r="N5" s="17" t="s">
        <v>568</v>
      </c>
      <c r="O5" s="16">
        <v>0.02</v>
      </c>
      <c r="P5" s="17" t="s">
        <v>568</v>
      </c>
      <c r="Q5" s="16">
        <v>0.02</v>
      </c>
      <c r="R5"/>
      <c r="S5" t="s">
        <v>187</v>
      </c>
    </row>
    <row r="6" spans="1:19" x14ac:dyDescent="0.3">
      <c r="A6" s="23">
        <v>2</v>
      </c>
      <c r="B6" t="s">
        <v>188</v>
      </c>
      <c r="C6" s="16" t="b">
        <v>1</v>
      </c>
      <c r="D6" s="17" t="s">
        <v>568</v>
      </c>
      <c r="E6" s="16" t="b">
        <v>1</v>
      </c>
      <c r="F6" s="17" t="s">
        <v>448</v>
      </c>
      <c r="G6" s="16" t="b">
        <v>1</v>
      </c>
      <c r="H6" s="17" t="s">
        <v>568</v>
      </c>
      <c r="I6" s="16" t="b">
        <v>1</v>
      </c>
      <c r="J6" s="17" t="s">
        <v>568</v>
      </c>
      <c r="K6" s="16" t="b">
        <v>1</v>
      </c>
      <c r="L6" s="17" t="s">
        <v>568</v>
      </c>
      <c r="M6" s="16" t="b">
        <v>1</v>
      </c>
      <c r="N6" s="17" t="s">
        <v>568</v>
      </c>
      <c r="O6" s="16" t="b">
        <v>1</v>
      </c>
      <c r="P6" s="17" t="s">
        <v>568</v>
      </c>
      <c r="Q6" s="16" t="b">
        <v>1</v>
      </c>
      <c r="R6"/>
      <c r="S6" t="s">
        <v>189</v>
      </c>
    </row>
    <row r="7" spans="1:19" x14ac:dyDescent="0.3">
      <c r="A7" s="23">
        <v>3</v>
      </c>
      <c r="B7" t="s">
        <v>190</v>
      </c>
      <c r="C7" s="16">
        <v>0.02</v>
      </c>
      <c r="D7" s="17" t="s">
        <v>568</v>
      </c>
      <c r="E7" s="16">
        <v>0.02</v>
      </c>
      <c r="F7" s="17" t="s">
        <v>448</v>
      </c>
      <c r="G7" s="16">
        <v>0.02</v>
      </c>
      <c r="H7" s="17" t="s">
        <v>568</v>
      </c>
      <c r="I7" s="16">
        <v>0.02</v>
      </c>
      <c r="J7" s="17" t="s">
        <v>568</v>
      </c>
      <c r="K7" s="16">
        <v>0.02</v>
      </c>
      <c r="L7" s="17" t="s">
        <v>568</v>
      </c>
      <c r="M7" s="16">
        <v>0.02</v>
      </c>
      <c r="N7" s="17" t="s">
        <v>568</v>
      </c>
      <c r="O7" s="16">
        <v>0.02</v>
      </c>
      <c r="P7" s="17" t="s">
        <v>568</v>
      </c>
      <c r="Q7" s="16">
        <v>0.02</v>
      </c>
      <c r="R7"/>
      <c r="S7" t="s">
        <v>191</v>
      </c>
    </row>
    <row r="8" spans="1:19" x14ac:dyDescent="0.3">
      <c r="A8" s="23">
        <v>4</v>
      </c>
      <c r="B8" t="s">
        <v>192</v>
      </c>
      <c r="C8" s="16">
        <v>0.01</v>
      </c>
      <c r="D8" s="17" t="s">
        <v>568</v>
      </c>
      <c r="E8" s="16">
        <v>0.01</v>
      </c>
      <c r="F8" s="17" t="s">
        <v>448</v>
      </c>
      <c r="G8" s="16">
        <v>0.01</v>
      </c>
      <c r="H8" s="17" t="s">
        <v>568</v>
      </c>
      <c r="I8" s="16">
        <v>0.01</v>
      </c>
      <c r="J8" s="17" t="s">
        <v>568</v>
      </c>
      <c r="K8" s="16">
        <v>0.01</v>
      </c>
      <c r="L8" s="17" t="s">
        <v>568</v>
      </c>
      <c r="M8" s="16">
        <v>0.01</v>
      </c>
      <c r="N8" s="17" t="s">
        <v>568</v>
      </c>
      <c r="O8" s="16">
        <v>0.01</v>
      </c>
      <c r="P8" s="17" t="s">
        <v>568</v>
      </c>
      <c r="Q8" s="16">
        <v>0.01</v>
      </c>
      <c r="R8"/>
      <c r="S8" t="s">
        <v>193</v>
      </c>
    </row>
    <row r="9" spans="1:19" x14ac:dyDescent="0.3">
      <c r="A9" s="23">
        <v>5</v>
      </c>
      <c r="B9" t="s">
        <v>328</v>
      </c>
      <c r="C9" s="16" t="b">
        <v>1</v>
      </c>
      <c r="D9" s="17" t="s">
        <v>568</v>
      </c>
      <c r="E9" s="16" t="b">
        <v>1</v>
      </c>
      <c r="F9" s="17" t="s">
        <v>80</v>
      </c>
      <c r="G9" s="16" t="b">
        <v>1</v>
      </c>
      <c r="H9" s="17" t="s">
        <v>568</v>
      </c>
      <c r="I9" s="16" t="b">
        <v>1</v>
      </c>
      <c r="J9" s="17" t="s">
        <v>568</v>
      </c>
      <c r="K9" s="16" t="b">
        <v>1</v>
      </c>
      <c r="L9" s="17" t="s">
        <v>568</v>
      </c>
      <c r="M9" s="16" t="b">
        <v>1</v>
      </c>
      <c r="N9" s="17" t="s">
        <v>568</v>
      </c>
      <c r="O9" s="16" t="b">
        <v>1</v>
      </c>
      <c r="P9" s="17" t="s">
        <v>568</v>
      </c>
      <c r="Q9" s="16" t="b">
        <v>1</v>
      </c>
      <c r="R9" t="s">
        <v>570</v>
      </c>
      <c r="S9" t="s">
        <v>329</v>
      </c>
    </row>
    <row r="10" spans="1:19" x14ac:dyDescent="0.3">
      <c r="A10" s="23">
        <v>6</v>
      </c>
      <c r="B10" t="s">
        <v>331</v>
      </c>
      <c r="C10" s="16" t="s">
        <v>332</v>
      </c>
      <c r="D10" s="17" t="s">
        <v>568</v>
      </c>
      <c r="E10" s="16" t="s">
        <v>332</v>
      </c>
      <c r="F10" s="17" t="s">
        <v>80</v>
      </c>
      <c r="G10" s="16" t="s">
        <v>332</v>
      </c>
      <c r="H10" s="17" t="s">
        <v>568</v>
      </c>
      <c r="I10" s="16" t="s">
        <v>332</v>
      </c>
      <c r="J10" s="17" t="s">
        <v>568</v>
      </c>
      <c r="K10" s="16" t="s">
        <v>332</v>
      </c>
      <c r="L10" s="17" t="s">
        <v>568</v>
      </c>
      <c r="M10" s="16" t="s">
        <v>332</v>
      </c>
      <c r="N10" s="17" t="s">
        <v>568</v>
      </c>
      <c r="O10" s="16" t="s">
        <v>332</v>
      </c>
      <c r="P10" s="17" t="s">
        <v>568</v>
      </c>
      <c r="Q10" s="16" t="s">
        <v>332</v>
      </c>
      <c r="R10" t="s">
        <v>571</v>
      </c>
      <c r="S10" t="s">
        <v>333</v>
      </c>
    </row>
    <row r="11" spans="1:19" x14ac:dyDescent="0.3">
      <c r="A11" s="23">
        <v>7</v>
      </c>
      <c r="B11" t="s">
        <v>334</v>
      </c>
      <c r="C11" s="16" t="b">
        <v>0</v>
      </c>
      <c r="D11" s="17" t="s">
        <v>568</v>
      </c>
      <c r="E11" s="16" t="b">
        <v>0</v>
      </c>
      <c r="F11" s="17" t="s">
        <v>80</v>
      </c>
      <c r="G11" s="16" t="b">
        <v>0</v>
      </c>
      <c r="H11" s="17" t="s">
        <v>568</v>
      </c>
      <c r="I11" s="16" t="b">
        <v>0</v>
      </c>
      <c r="J11" s="17" t="s">
        <v>568</v>
      </c>
      <c r="K11" s="16" t="b">
        <v>0</v>
      </c>
      <c r="L11" s="17" t="s">
        <v>568</v>
      </c>
      <c r="M11" s="16" t="b">
        <v>0</v>
      </c>
      <c r="N11" s="17" t="s">
        <v>568</v>
      </c>
      <c r="O11" s="16" t="b">
        <v>0</v>
      </c>
      <c r="P11" s="17" t="s">
        <v>568</v>
      </c>
      <c r="Q11" s="16" t="b">
        <v>0</v>
      </c>
      <c r="R11" t="s">
        <v>571</v>
      </c>
      <c r="S11" t="s">
        <v>335</v>
      </c>
    </row>
    <row r="12" spans="1:19" x14ac:dyDescent="0.3">
      <c r="A12" s="23">
        <v>8</v>
      </c>
      <c r="B12" t="s">
        <v>194</v>
      </c>
      <c r="C12" s="16">
        <v>2E-3</v>
      </c>
      <c r="D12" s="17" t="s">
        <v>568</v>
      </c>
      <c r="E12" s="16">
        <v>2E-3</v>
      </c>
      <c r="F12" s="17" t="s">
        <v>448</v>
      </c>
      <c r="G12" s="16">
        <v>2E-3</v>
      </c>
      <c r="H12" s="17" t="s">
        <v>568</v>
      </c>
      <c r="I12" s="16">
        <v>2E-3</v>
      </c>
      <c r="J12" s="17" t="s">
        <v>568</v>
      </c>
      <c r="K12" s="16">
        <v>2E-3</v>
      </c>
      <c r="L12" s="17" t="s">
        <v>568</v>
      </c>
      <c r="M12" s="16">
        <v>2E-3</v>
      </c>
      <c r="N12" s="17" t="s">
        <v>568</v>
      </c>
      <c r="O12" s="16">
        <v>2E-3</v>
      </c>
      <c r="P12" s="17" t="s">
        <v>568</v>
      </c>
      <c r="Q12" s="16">
        <v>2E-3</v>
      </c>
      <c r="R12"/>
      <c r="S12" t="s">
        <v>195</v>
      </c>
    </row>
    <row r="13" spans="1:19" x14ac:dyDescent="0.3">
      <c r="A13" s="23">
        <v>9</v>
      </c>
      <c r="B13" t="s">
        <v>196</v>
      </c>
      <c r="C13" s="16">
        <v>1</v>
      </c>
      <c r="D13" s="17" t="s">
        <v>568</v>
      </c>
      <c r="E13" s="16">
        <v>1</v>
      </c>
      <c r="F13" s="17" t="s">
        <v>448</v>
      </c>
      <c r="G13" s="16">
        <v>1</v>
      </c>
      <c r="H13" s="17" t="s">
        <v>568</v>
      </c>
      <c r="I13" s="16">
        <v>1</v>
      </c>
      <c r="J13" s="17" t="s">
        <v>568</v>
      </c>
      <c r="K13" s="16">
        <v>1</v>
      </c>
      <c r="L13" s="17" t="s">
        <v>568</v>
      </c>
      <c r="M13" s="16">
        <v>1</v>
      </c>
      <c r="N13" s="17" t="s">
        <v>568</v>
      </c>
      <c r="O13" s="16">
        <v>1</v>
      </c>
      <c r="P13" s="17" t="s">
        <v>568</v>
      </c>
      <c r="Q13" s="16">
        <v>1</v>
      </c>
      <c r="R13"/>
      <c r="S13" t="s">
        <v>197</v>
      </c>
    </row>
    <row r="14" spans="1:19" ht="13.5" customHeight="1" x14ac:dyDescent="0.3">
      <c r="A14" s="23">
        <v>10</v>
      </c>
      <c r="B14" t="s">
        <v>198</v>
      </c>
      <c r="C14" s="16" t="b">
        <v>1</v>
      </c>
      <c r="D14" s="17" t="s">
        <v>568</v>
      </c>
      <c r="E14" s="16" t="b">
        <v>1</v>
      </c>
      <c r="F14" s="17" t="s">
        <v>448</v>
      </c>
      <c r="G14" s="16" t="b">
        <v>1</v>
      </c>
      <c r="H14" s="17" t="s">
        <v>568</v>
      </c>
      <c r="I14" s="16" t="b">
        <v>1</v>
      </c>
      <c r="J14" s="17" t="s">
        <v>568</v>
      </c>
      <c r="K14" s="16" t="b">
        <v>1</v>
      </c>
      <c r="L14" s="17" t="s">
        <v>568</v>
      </c>
      <c r="M14" s="16" t="b">
        <v>1</v>
      </c>
      <c r="N14" s="17" t="s">
        <v>568</v>
      </c>
      <c r="O14" s="16" t="b">
        <v>1</v>
      </c>
      <c r="P14" s="17" t="s">
        <v>568</v>
      </c>
      <c r="Q14" s="16" t="b">
        <v>1</v>
      </c>
      <c r="R14"/>
      <c r="S14" t="s">
        <v>199</v>
      </c>
    </row>
    <row r="15" spans="1:19" ht="13.5" customHeight="1" x14ac:dyDescent="0.3">
      <c r="A15" s="23">
        <v>11</v>
      </c>
      <c r="B15" t="s">
        <v>200</v>
      </c>
      <c r="C15" s="16">
        <v>0.1</v>
      </c>
      <c r="D15" s="17" t="s">
        <v>568</v>
      </c>
      <c r="E15" s="16">
        <v>0.1</v>
      </c>
      <c r="F15" s="17" t="s">
        <v>448</v>
      </c>
      <c r="G15" s="16">
        <v>0.1</v>
      </c>
      <c r="H15" s="17" t="s">
        <v>568</v>
      </c>
      <c r="I15" s="16">
        <v>0.1</v>
      </c>
      <c r="J15" s="17" t="s">
        <v>568</v>
      </c>
      <c r="K15" s="16">
        <v>0.1</v>
      </c>
      <c r="L15" s="17" t="s">
        <v>568</v>
      </c>
      <c r="M15" s="16">
        <v>0.1</v>
      </c>
      <c r="N15" s="17" t="s">
        <v>568</v>
      </c>
      <c r="O15" s="16">
        <v>0.1</v>
      </c>
      <c r="P15" s="17" t="s">
        <v>568</v>
      </c>
      <c r="Q15" s="16">
        <v>0.1</v>
      </c>
      <c r="R15"/>
      <c r="S15" t="s">
        <v>201</v>
      </c>
    </row>
    <row r="16" spans="1:19" x14ac:dyDescent="0.3">
      <c r="A16" s="23">
        <v>12</v>
      </c>
      <c r="B16" t="s">
        <v>202</v>
      </c>
      <c r="C16" s="16">
        <v>9.9999999999999995E-7</v>
      </c>
      <c r="D16" s="17" t="s">
        <v>568</v>
      </c>
      <c r="E16" s="16">
        <v>9.9999999999999995E-7</v>
      </c>
      <c r="F16" s="17" t="s">
        <v>448</v>
      </c>
      <c r="G16" s="16">
        <v>9.9999999999999995E-7</v>
      </c>
      <c r="H16" s="17" t="s">
        <v>568</v>
      </c>
      <c r="I16" s="16">
        <v>9.9999999999999995E-7</v>
      </c>
      <c r="J16" s="17" t="s">
        <v>568</v>
      </c>
      <c r="K16" s="16">
        <v>9.9999999999999995E-7</v>
      </c>
      <c r="L16" s="17" t="s">
        <v>568</v>
      </c>
      <c r="M16" s="16">
        <v>9.9999999999999995E-7</v>
      </c>
      <c r="N16" s="17" t="s">
        <v>568</v>
      </c>
      <c r="O16" s="16">
        <v>9.9999999999999995E-7</v>
      </c>
      <c r="P16" s="17" t="s">
        <v>568</v>
      </c>
      <c r="Q16" s="16">
        <v>9.9999999999999995E-7</v>
      </c>
      <c r="R16"/>
      <c r="S16" t="s">
        <v>203</v>
      </c>
    </row>
    <row r="17" spans="1:19" x14ac:dyDescent="0.3">
      <c r="A17" s="23">
        <v>13</v>
      </c>
      <c r="B17" t="s">
        <v>204</v>
      </c>
      <c r="C17" s="16">
        <v>20</v>
      </c>
      <c r="D17" s="17" t="s">
        <v>568</v>
      </c>
      <c r="E17" s="16">
        <v>20</v>
      </c>
      <c r="F17" s="17" t="s">
        <v>448</v>
      </c>
      <c r="G17" s="16">
        <v>20</v>
      </c>
      <c r="H17" s="17" t="s">
        <v>568</v>
      </c>
      <c r="I17" s="16">
        <v>20</v>
      </c>
      <c r="J17" s="17" t="s">
        <v>568</v>
      </c>
      <c r="K17" s="16">
        <v>20</v>
      </c>
      <c r="L17" s="17" t="s">
        <v>568</v>
      </c>
      <c r="M17" s="16">
        <v>20</v>
      </c>
      <c r="N17" s="17" t="s">
        <v>568</v>
      </c>
      <c r="O17" s="16">
        <v>20</v>
      </c>
      <c r="P17" s="17" t="s">
        <v>568</v>
      </c>
      <c r="Q17" s="16">
        <v>20</v>
      </c>
      <c r="R17"/>
      <c r="S17" t="s">
        <v>205</v>
      </c>
    </row>
    <row r="18" spans="1:19" x14ac:dyDescent="0.3">
      <c r="A18" s="23">
        <v>14</v>
      </c>
      <c r="B18" t="s">
        <v>206</v>
      </c>
      <c r="C18" s="16">
        <v>90000</v>
      </c>
      <c r="D18" s="17" t="s">
        <v>568</v>
      </c>
      <c r="E18" s="16">
        <v>90000</v>
      </c>
      <c r="F18" s="17" t="s">
        <v>448</v>
      </c>
      <c r="G18" s="16">
        <v>90000</v>
      </c>
      <c r="H18" s="17" t="s">
        <v>568</v>
      </c>
      <c r="I18" s="16">
        <v>90000</v>
      </c>
      <c r="J18" s="17" t="s">
        <v>568</v>
      </c>
      <c r="K18" s="16">
        <v>90000</v>
      </c>
      <c r="L18" s="17" t="s">
        <v>568</v>
      </c>
      <c r="M18" s="16">
        <v>90000</v>
      </c>
      <c r="N18" s="17" t="s">
        <v>568</v>
      </c>
      <c r="O18" s="16">
        <v>90000</v>
      </c>
      <c r="P18" s="17" t="s">
        <v>568</v>
      </c>
      <c r="Q18" s="16">
        <v>90000</v>
      </c>
      <c r="R18"/>
      <c r="S18" t="s">
        <v>207</v>
      </c>
    </row>
    <row r="19" spans="1:19" x14ac:dyDescent="0.3">
      <c r="A19" s="23">
        <v>15</v>
      </c>
      <c r="B19" t="s">
        <v>208</v>
      </c>
      <c r="C19" s="16">
        <v>1</v>
      </c>
      <c r="D19" s="17" t="s">
        <v>568</v>
      </c>
      <c r="E19" s="16">
        <v>1</v>
      </c>
      <c r="F19" s="17" t="s">
        <v>448</v>
      </c>
      <c r="G19" s="16">
        <v>1</v>
      </c>
      <c r="H19" s="17" t="s">
        <v>568</v>
      </c>
      <c r="I19" s="16">
        <v>1</v>
      </c>
      <c r="J19" s="17" t="s">
        <v>568</v>
      </c>
      <c r="K19" s="16">
        <v>1</v>
      </c>
      <c r="L19" s="17" t="s">
        <v>568</v>
      </c>
      <c r="M19" s="16">
        <v>1</v>
      </c>
      <c r="N19" s="17" t="s">
        <v>568</v>
      </c>
      <c r="O19" s="16">
        <v>1</v>
      </c>
      <c r="P19" s="17" t="s">
        <v>568</v>
      </c>
      <c r="Q19" s="16">
        <v>1</v>
      </c>
      <c r="R19"/>
      <c r="S19" t="s">
        <v>209</v>
      </c>
    </row>
    <row r="20" spans="1:19" x14ac:dyDescent="0.3">
      <c r="A20" s="23">
        <v>16</v>
      </c>
      <c r="B20" t="s">
        <v>210</v>
      </c>
      <c r="C20" s="16">
        <v>1E-3</v>
      </c>
      <c r="D20" s="17" t="s">
        <v>568</v>
      </c>
      <c r="E20" s="16">
        <v>1E-3</v>
      </c>
      <c r="F20" s="17" t="s">
        <v>448</v>
      </c>
      <c r="G20" s="16">
        <v>1E-3</v>
      </c>
      <c r="H20" s="17" t="s">
        <v>568</v>
      </c>
      <c r="I20" s="16">
        <v>1E-3</v>
      </c>
      <c r="J20" s="17" t="s">
        <v>568</v>
      </c>
      <c r="K20" s="16">
        <v>1E-3</v>
      </c>
      <c r="L20" s="17" t="s">
        <v>568</v>
      </c>
      <c r="M20" s="16">
        <v>1E-3</v>
      </c>
      <c r="N20" s="17" t="s">
        <v>568</v>
      </c>
      <c r="O20" s="16">
        <v>1E-3</v>
      </c>
      <c r="P20" s="17" t="s">
        <v>568</v>
      </c>
      <c r="Q20" s="16">
        <v>1E-3</v>
      </c>
      <c r="R20"/>
      <c r="S20" t="s">
        <v>211</v>
      </c>
    </row>
    <row r="21" spans="1:19" x14ac:dyDescent="0.3">
      <c r="A21" s="23">
        <v>17</v>
      </c>
      <c r="B21" t="s">
        <v>212</v>
      </c>
      <c r="C21" s="16">
        <v>0.25</v>
      </c>
      <c r="D21" s="17" t="s">
        <v>568</v>
      </c>
      <c r="E21" s="16">
        <v>0.25</v>
      </c>
      <c r="F21" s="17" t="s">
        <v>448</v>
      </c>
      <c r="G21" s="16">
        <v>0.25</v>
      </c>
      <c r="H21" s="17" t="s">
        <v>71</v>
      </c>
      <c r="I21" s="16">
        <v>1</v>
      </c>
      <c r="J21" s="17" t="s">
        <v>568</v>
      </c>
      <c r="K21" s="16">
        <v>1</v>
      </c>
      <c r="L21" s="17" t="s">
        <v>568</v>
      </c>
      <c r="M21" s="16">
        <v>1</v>
      </c>
      <c r="N21" s="17" t="s">
        <v>568</v>
      </c>
      <c r="O21" s="16">
        <v>1</v>
      </c>
      <c r="P21" s="17" t="s">
        <v>568</v>
      </c>
      <c r="Q21" s="16">
        <v>1</v>
      </c>
      <c r="R21"/>
      <c r="S21" t="s">
        <v>213</v>
      </c>
    </row>
    <row r="22" spans="1:19" x14ac:dyDescent="0.3">
      <c r="A22" s="23">
        <v>18</v>
      </c>
      <c r="B22" t="s">
        <v>214</v>
      </c>
      <c r="C22" s="16">
        <v>0.1</v>
      </c>
      <c r="D22" s="17" t="s">
        <v>568</v>
      </c>
      <c r="E22" s="16">
        <v>0.1</v>
      </c>
      <c r="F22" s="17" t="s">
        <v>448</v>
      </c>
      <c r="G22" s="16">
        <v>0.1</v>
      </c>
      <c r="H22" s="17" t="s">
        <v>568</v>
      </c>
      <c r="I22" s="16">
        <v>0.1</v>
      </c>
      <c r="J22" s="17" t="s">
        <v>568</v>
      </c>
      <c r="K22" s="16">
        <v>0.1</v>
      </c>
      <c r="L22" s="17" t="s">
        <v>568</v>
      </c>
      <c r="M22" s="16">
        <v>0.1</v>
      </c>
      <c r="N22" s="17" t="s">
        <v>568</v>
      </c>
      <c r="O22" s="16">
        <v>0.1</v>
      </c>
      <c r="P22" s="17" t="s">
        <v>568</v>
      </c>
      <c r="Q22" s="16">
        <v>0.1</v>
      </c>
      <c r="R22"/>
      <c r="S22" t="s">
        <v>215</v>
      </c>
    </row>
    <row r="23" spans="1:19" x14ac:dyDescent="0.3">
      <c r="A23" s="23">
        <v>19</v>
      </c>
      <c r="B23" t="s">
        <v>216</v>
      </c>
      <c r="C23" s="16">
        <v>1</v>
      </c>
      <c r="D23" s="17" t="s">
        <v>568</v>
      </c>
      <c r="E23" s="16">
        <v>1</v>
      </c>
      <c r="F23" s="17" t="s">
        <v>448</v>
      </c>
      <c r="G23" s="16">
        <v>1</v>
      </c>
      <c r="H23" s="17" t="s">
        <v>568</v>
      </c>
      <c r="I23" s="16">
        <v>1</v>
      </c>
      <c r="J23" s="17" t="s">
        <v>568</v>
      </c>
      <c r="K23" s="16">
        <v>1</v>
      </c>
      <c r="L23" s="17" t="s">
        <v>568</v>
      </c>
      <c r="M23" s="16">
        <v>1</v>
      </c>
      <c r="N23" s="17" t="s">
        <v>568</v>
      </c>
      <c r="O23" s="16">
        <v>1</v>
      </c>
      <c r="P23" s="17" t="s">
        <v>568</v>
      </c>
      <c r="Q23" s="16">
        <v>1</v>
      </c>
      <c r="R23"/>
      <c r="S23" t="s">
        <v>217</v>
      </c>
    </row>
    <row r="24" spans="1:19" x14ac:dyDescent="0.3">
      <c r="A24" s="23">
        <v>20</v>
      </c>
      <c r="B24" t="s">
        <v>218</v>
      </c>
      <c r="C24" s="16">
        <v>0.5</v>
      </c>
      <c r="D24" s="17" t="s">
        <v>568</v>
      </c>
      <c r="E24" s="16">
        <v>0.5</v>
      </c>
      <c r="F24" s="17" t="s">
        <v>448</v>
      </c>
      <c r="G24" s="16">
        <v>0.5</v>
      </c>
      <c r="H24" s="17" t="s">
        <v>568</v>
      </c>
      <c r="I24" s="16">
        <v>0.5</v>
      </c>
      <c r="J24" s="17" t="s">
        <v>568</v>
      </c>
      <c r="K24" s="16">
        <v>0.5</v>
      </c>
      <c r="L24" s="17" t="s">
        <v>568</v>
      </c>
      <c r="M24" s="16">
        <v>0.5</v>
      </c>
      <c r="N24" s="17" t="s">
        <v>568</v>
      </c>
      <c r="O24" s="16">
        <v>0.5</v>
      </c>
      <c r="P24" s="17" t="s">
        <v>568</v>
      </c>
      <c r="Q24" s="16">
        <v>0.5</v>
      </c>
      <c r="R24"/>
      <c r="S24" t="s">
        <v>219</v>
      </c>
    </row>
    <row r="25" spans="1:19" x14ac:dyDescent="0.3">
      <c r="A25" s="23">
        <v>21</v>
      </c>
      <c r="B25" t="s">
        <v>449</v>
      </c>
      <c r="C25" s="16">
        <v>150</v>
      </c>
      <c r="D25" s="17" t="s">
        <v>568</v>
      </c>
      <c r="E25" s="16">
        <v>150</v>
      </c>
      <c r="F25" s="17" t="s">
        <v>80</v>
      </c>
      <c r="G25" s="16">
        <v>150</v>
      </c>
      <c r="H25" s="17" t="s">
        <v>568</v>
      </c>
      <c r="I25" s="16">
        <v>150</v>
      </c>
      <c r="J25" s="17" t="s">
        <v>568</v>
      </c>
      <c r="K25" s="16">
        <v>150</v>
      </c>
      <c r="L25" s="17" t="s">
        <v>568</v>
      </c>
      <c r="M25" s="16">
        <v>150</v>
      </c>
      <c r="N25" s="17" t="s">
        <v>568</v>
      </c>
      <c r="O25" s="16">
        <v>150</v>
      </c>
      <c r="P25" s="17" t="s">
        <v>568</v>
      </c>
      <c r="Q25" s="16">
        <v>150</v>
      </c>
      <c r="R25" t="s">
        <v>594</v>
      </c>
      <c r="S25" t="s">
        <v>450</v>
      </c>
    </row>
    <row r="26" spans="1:19" x14ac:dyDescent="0.3">
      <c r="A26" s="23">
        <v>22</v>
      </c>
      <c r="B26" t="s">
        <v>278</v>
      </c>
      <c r="C26" s="16">
        <v>2</v>
      </c>
      <c r="D26" s="17" t="s">
        <v>568</v>
      </c>
      <c r="E26" s="16">
        <v>2</v>
      </c>
      <c r="F26" s="17" t="s">
        <v>448</v>
      </c>
      <c r="G26" s="16">
        <v>2</v>
      </c>
      <c r="H26" s="17" t="s">
        <v>568</v>
      </c>
      <c r="I26" s="16">
        <v>2</v>
      </c>
      <c r="J26" s="17" t="s">
        <v>568</v>
      </c>
      <c r="K26" s="16">
        <v>2</v>
      </c>
      <c r="L26" s="17" t="s">
        <v>568</v>
      </c>
      <c r="M26" s="16">
        <v>2</v>
      </c>
      <c r="N26" s="17" t="s">
        <v>568</v>
      </c>
      <c r="O26" s="16">
        <v>2</v>
      </c>
      <c r="P26" s="17" t="s">
        <v>568</v>
      </c>
      <c r="Q26" s="16">
        <v>2</v>
      </c>
      <c r="R26"/>
      <c r="S26" t="s">
        <v>279</v>
      </c>
    </row>
    <row r="27" spans="1:19" x14ac:dyDescent="0.3">
      <c r="A27" s="23">
        <v>23</v>
      </c>
      <c r="B27" t="s">
        <v>280</v>
      </c>
      <c r="C27" s="16">
        <v>20</v>
      </c>
      <c r="D27" s="17" t="s">
        <v>568</v>
      </c>
      <c r="E27" s="16">
        <v>20</v>
      </c>
      <c r="F27" s="17" t="s">
        <v>448</v>
      </c>
      <c r="G27" s="16">
        <v>20</v>
      </c>
      <c r="H27" s="17" t="s">
        <v>568</v>
      </c>
      <c r="I27" s="16">
        <v>20</v>
      </c>
      <c r="J27" s="17" t="s">
        <v>568</v>
      </c>
      <c r="K27" s="16">
        <v>20</v>
      </c>
      <c r="L27" s="17" t="s">
        <v>568</v>
      </c>
      <c r="M27" s="16">
        <v>20</v>
      </c>
      <c r="N27" s="17" t="s">
        <v>568</v>
      </c>
      <c r="O27" s="16">
        <v>20</v>
      </c>
      <c r="P27" s="17" t="s">
        <v>568</v>
      </c>
      <c r="Q27" s="16">
        <v>20</v>
      </c>
      <c r="R27"/>
      <c r="S27" t="s">
        <v>281</v>
      </c>
    </row>
    <row r="28" spans="1:19" x14ac:dyDescent="0.3">
      <c r="A28" s="23">
        <v>24</v>
      </c>
      <c r="B28" t="s">
        <v>282</v>
      </c>
      <c r="C28" s="16" t="b">
        <v>1</v>
      </c>
      <c r="D28" s="17" t="s">
        <v>568</v>
      </c>
      <c r="E28" s="16" t="b">
        <v>1</v>
      </c>
      <c r="F28" s="17" t="s">
        <v>568</v>
      </c>
      <c r="G28" s="16" t="b">
        <v>1</v>
      </c>
      <c r="H28" s="17" t="s">
        <v>568</v>
      </c>
      <c r="I28" s="16" t="b">
        <v>1</v>
      </c>
      <c r="J28" s="17" t="s">
        <v>568</v>
      </c>
      <c r="K28" s="16" t="b">
        <v>1</v>
      </c>
      <c r="L28" s="17" t="s">
        <v>568</v>
      </c>
      <c r="M28" s="16" t="b">
        <v>1</v>
      </c>
      <c r="N28" s="17" t="s">
        <v>568</v>
      </c>
      <c r="O28" s="16" t="b">
        <v>1</v>
      </c>
      <c r="P28" s="17" t="s">
        <v>568</v>
      </c>
      <c r="Q28" s="16" t="b">
        <v>1</v>
      </c>
      <c r="R28"/>
    </row>
    <row r="29" spans="1:19" x14ac:dyDescent="0.3">
      <c r="A29" s="23">
        <v>25</v>
      </c>
      <c r="B29" t="s">
        <v>283</v>
      </c>
      <c r="C29" s="16" t="b">
        <v>0</v>
      </c>
      <c r="D29" s="17" t="s">
        <v>568</v>
      </c>
      <c r="E29" s="16" t="b">
        <v>0</v>
      </c>
      <c r="F29" s="17" t="s">
        <v>568</v>
      </c>
      <c r="G29" s="16" t="b">
        <v>0</v>
      </c>
      <c r="H29" s="17" t="s">
        <v>568</v>
      </c>
      <c r="I29" s="16" t="b">
        <v>0</v>
      </c>
      <c r="J29" s="17" t="s">
        <v>568</v>
      </c>
      <c r="K29" s="16" t="b">
        <v>0</v>
      </c>
      <c r="L29" s="17" t="s">
        <v>568</v>
      </c>
      <c r="M29" s="16" t="b">
        <v>0</v>
      </c>
      <c r="N29" s="17" t="s">
        <v>568</v>
      </c>
      <c r="O29" s="16" t="b">
        <v>0</v>
      </c>
      <c r="P29" s="17" t="s">
        <v>568</v>
      </c>
      <c r="Q29" s="16" t="b">
        <v>0</v>
      </c>
      <c r="R29"/>
    </row>
    <row r="30" spans="1:19" x14ac:dyDescent="0.3">
      <c r="A30" s="23">
        <v>26</v>
      </c>
      <c r="B30" t="s">
        <v>284</v>
      </c>
      <c r="C30" s="16" t="b">
        <v>0</v>
      </c>
      <c r="D30" s="17" t="s">
        <v>568</v>
      </c>
      <c r="E30" s="16" t="b">
        <v>0</v>
      </c>
      <c r="F30" s="17" t="s">
        <v>568</v>
      </c>
      <c r="G30" s="16" t="b">
        <v>0</v>
      </c>
      <c r="H30" s="17" t="s">
        <v>568</v>
      </c>
      <c r="I30" s="16" t="b">
        <v>0</v>
      </c>
      <c r="J30" s="17" t="s">
        <v>568</v>
      </c>
      <c r="K30" s="16" t="b">
        <v>0</v>
      </c>
      <c r="L30" s="17" t="s">
        <v>568</v>
      </c>
      <c r="M30" s="16" t="b">
        <v>0</v>
      </c>
      <c r="N30" s="17" t="s">
        <v>568</v>
      </c>
      <c r="O30" s="16" t="b">
        <v>0</v>
      </c>
      <c r="P30" s="17" t="s">
        <v>568</v>
      </c>
      <c r="Q30" s="16" t="b">
        <v>0</v>
      </c>
      <c r="R30"/>
    </row>
    <row r="31" spans="1:19" x14ac:dyDescent="0.3">
      <c r="A31" s="23">
        <v>27</v>
      </c>
      <c r="B31" t="s">
        <v>451</v>
      </c>
      <c r="C31" s="16" t="b">
        <v>1</v>
      </c>
      <c r="D31" s="17" t="s">
        <v>568</v>
      </c>
      <c r="E31" s="16" t="b">
        <v>1</v>
      </c>
      <c r="F31" s="17" t="s">
        <v>80</v>
      </c>
      <c r="G31" s="16" t="b">
        <v>0</v>
      </c>
      <c r="H31" s="17" t="s">
        <v>568</v>
      </c>
      <c r="I31" s="16" t="b">
        <v>0</v>
      </c>
      <c r="J31" s="17" t="s">
        <v>568</v>
      </c>
      <c r="K31" s="16" t="b">
        <v>0</v>
      </c>
      <c r="L31" s="17" t="s">
        <v>568</v>
      </c>
      <c r="M31" s="16" t="b">
        <v>0</v>
      </c>
      <c r="N31" s="17" t="s">
        <v>568</v>
      </c>
      <c r="O31" s="16" t="b">
        <v>0</v>
      </c>
      <c r="P31" s="17" t="s">
        <v>568</v>
      </c>
      <c r="Q31" s="16" t="b">
        <v>0</v>
      </c>
      <c r="R31" t="s">
        <v>634</v>
      </c>
    </row>
    <row r="32" spans="1:19" x14ac:dyDescent="0.3">
      <c r="A32" s="23">
        <v>28</v>
      </c>
      <c r="B32" t="s">
        <v>452</v>
      </c>
      <c r="C32" s="16" t="b">
        <v>1</v>
      </c>
      <c r="D32" s="17" t="s">
        <v>568</v>
      </c>
      <c r="E32" s="16" t="b">
        <v>1</v>
      </c>
      <c r="F32" s="17" t="s">
        <v>80</v>
      </c>
      <c r="G32" s="16" t="b">
        <v>1</v>
      </c>
      <c r="H32" s="17" t="s">
        <v>568</v>
      </c>
      <c r="I32" s="16" t="b">
        <v>1</v>
      </c>
      <c r="J32" s="17" t="s">
        <v>568</v>
      </c>
      <c r="K32" s="16" t="b">
        <v>1</v>
      </c>
      <c r="L32" s="17" t="s">
        <v>568</v>
      </c>
      <c r="M32" s="16" t="b">
        <v>1</v>
      </c>
      <c r="N32" s="17" t="s">
        <v>568</v>
      </c>
      <c r="O32" s="16" t="b">
        <v>1</v>
      </c>
      <c r="P32" s="17" t="s">
        <v>568</v>
      </c>
      <c r="Q32" s="16" t="b">
        <v>1</v>
      </c>
      <c r="R32" t="s">
        <v>594</v>
      </c>
      <c r="S32" t="s">
        <v>453</v>
      </c>
    </row>
    <row r="33" spans="1:19" x14ac:dyDescent="0.3">
      <c r="A33" s="23">
        <v>29</v>
      </c>
      <c r="B33" t="s">
        <v>285</v>
      </c>
      <c r="C33" s="16" t="b">
        <v>0</v>
      </c>
      <c r="D33" s="17" t="s">
        <v>568</v>
      </c>
      <c r="E33" s="16" t="b">
        <v>0</v>
      </c>
      <c r="F33" s="17" t="s">
        <v>568</v>
      </c>
      <c r="G33" s="16" t="b">
        <v>0</v>
      </c>
      <c r="H33" s="17" t="s">
        <v>568</v>
      </c>
      <c r="I33" s="16" t="b">
        <v>0</v>
      </c>
      <c r="J33" s="17" t="s">
        <v>568</v>
      </c>
      <c r="K33" s="16" t="b">
        <v>0</v>
      </c>
      <c r="L33" s="17" t="s">
        <v>568</v>
      </c>
      <c r="M33" s="16" t="b">
        <v>0</v>
      </c>
      <c r="N33" s="17" t="s">
        <v>568</v>
      </c>
      <c r="O33" s="16" t="b">
        <v>0</v>
      </c>
      <c r="P33" s="17" t="s">
        <v>568</v>
      </c>
      <c r="Q33" s="16" t="b">
        <v>0</v>
      </c>
      <c r="R33"/>
    </row>
    <row r="34" spans="1:19" x14ac:dyDescent="0.3">
      <c r="A34" s="23">
        <v>30</v>
      </c>
      <c r="B34" t="s">
        <v>286</v>
      </c>
      <c r="C34" s="16" t="b">
        <v>0</v>
      </c>
      <c r="D34" s="17" t="s">
        <v>568</v>
      </c>
      <c r="E34" s="16" t="b">
        <v>0</v>
      </c>
      <c r="F34" s="17" t="s">
        <v>448</v>
      </c>
      <c r="G34" s="16" t="b">
        <v>0</v>
      </c>
      <c r="H34" s="17" t="s">
        <v>568</v>
      </c>
      <c r="I34" s="16" t="b">
        <v>0</v>
      </c>
      <c r="J34" s="17" t="s">
        <v>568</v>
      </c>
      <c r="K34" s="16" t="b">
        <v>0</v>
      </c>
      <c r="L34" s="17" t="s">
        <v>568</v>
      </c>
      <c r="M34" s="16" t="b">
        <v>0</v>
      </c>
      <c r="N34" s="17" t="s">
        <v>568</v>
      </c>
      <c r="O34" s="16" t="b">
        <v>0</v>
      </c>
      <c r="P34" s="17" t="s">
        <v>568</v>
      </c>
      <c r="Q34" s="16" t="b">
        <v>0</v>
      </c>
      <c r="R34"/>
      <c r="S34" t="s">
        <v>287</v>
      </c>
    </row>
    <row r="35" spans="1:19" x14ac:dyDescent="0.3">
      <c r="A35" s="23">
        <v>31</v>
      </c>
      <c r="B35" t="s">
        <v>288</v>
      </c>
      <c r="C35" s="16" t="b">
        <v>1</v>
      </c>
      <c r="D35" s="17" t="s">
        <v>568</v>
      </c>
      <c r="E35" s="16" t="b">
        <v>1</v>
      </c>
      <c r="F35" s="17" t="s">
        <v>568</v>
      </c>
      <c r="G35" s="16" t="b">
        <v>1</v>
      </c>
      <c r="H35" s="17" t="s">
        <v>568</v>
      </c>
      <c r="I35" s="16" t="b">
        <v>1</v>
      </c>
      <c r="J35" s="17" t="s">
        <v>568</v>
      </c>
      <c r="K35" s="16" t="b">
        <v>1</v>
      </c>
      <c r="L35" s="17" t="s">
        <v>568</v>
      </c>
      <c r="M35" s="16" t="b">
        <v>1</v>
      </c>
      <c r="N35" s="17" t="s">
        <v>568</v>
      </c>
      <c r="O35" s="16" t="b">
        <v>1</v>
      </c>
      <c r="P35" s="17" t="s">
        <v>568</v>
      </c>
      <c r="Q35" s="16" t="b">
        <v>1</v>
      </c>
      <c r="R35"/>
      <c r="S35" t="s">
        <v>289</v>
      </c>
    </row>
    <row r="36" spans="1:19" x14ac:dyDescent="0.3">
      <c r="A36" s="23">
        <v>32</v>
      </c>
      <c r="B36" t="s">
        <v>228</v>
      </c>
      <c r="C36" s="16">
        <v>1000</v>
      </c>
      <c r="D36" s="17" t="s">
        <v>568</v>
      </c>
      <c r="E36" s="16">
        <v>1000</v>
      </c>
      <c r="F36" s="17" t="s">
        <v>448</v>
      </c>
      <c r="G36" s="16">
        <v>1000</v>
      </c>
      <c r="H36" s="17" t="s">
        <v>568</v>
      </c>
      <c r="I36" s="16">
        <v>1000</v>
      </c>
      <c r="J36" s="17" t="s">
        <v>568</v>
      </c>
      <c r="K36" s="16">
        <v>1000</v>
      </c>
      <c r="L36" s="17" t="s">
        <v>568</v>
      </c>
      <c r="M36" s="16">
        <v>1000</v>
      </c>
      <c r="N36" s="17" t="s">
        <v>568</v>
      </c>
      <c r="O36" s="16">
        <v>1000</v>
      </c>
      <c r="P36" s="17" t="s">
        <v>568</v>
      </c>
      <c r="Q36" s="16">
        <v>1000</v>
      </c>
      <c r="R36"/>
      <c r="S36" t="s">
        <v>229</v>
      </c>
    </row>
    <row r="37" spans="1:19" x14ac:dyDescent="0.3">
      <c r="A37" s="23">
        <v>33</v>
      </c>
      <c r="B37" t="s">
        <v>290</v>
      </c>
      <c r="C37" s="16">
        <v>32</v>
      </c>
      <c r="D37" s="17" t="s">
        <v>568</v>
      </c>
      <c r="E37" s="16">
        <v>32</v>
      </c>
      <c r="F37" s="17" t="s">
        <v>568</v>
      </c>
      <c r="G37" s="16">
        <v>32</v>
      </c>
      <c r="H37" s="17" t="s">
        <v>568</v>
      </c>
      <c r="I37" s="16">
        <v>32</v>
      </c>
      <c r="J37" s="17" t="s">
        <v>568</v>
      </c>
      <c r="K37" s="16">
        <v>32</v>
      </c>
      <c r="L37" s="17" t="s">
        <v>568</v>
      </c>
      <c r="M37" s="16">
        <v>32</v>
      </c>
      <c r="N37" s="17" t="s">
        <v>568</v>
      </c>
      <c r="O37" s="16">
        <v>32</v>
      </c>
      <c r="P37" s="17" t="s">
        <v>568</v>
      </c>
      <c r="Q37" s="16">
        <v>32</v>
      </c>
      <c r="R37"/>
    </row>
    <row r="38" spans="1:19" x14ac:dyDescent="0.3">
      <c r="A38" s="23">
        <v>34</v>
      </c>
      <c r="B38" t="s">
        <v>77</v>
      </c>
      <c r="C38" s="16">
        <v>0.254</v>
      </c>
      <c r="D38" s="17" t="s">
        <v>568</v>
      </c>
      <c r="E38" s="16">
        <v>0.254</v>
      </c>
      <c r="F38" s="17" t="s">
        <v>568</v>
      </c>
      <c r="G38" s="16">
        <v>0.254</v>
      </c>
      <c r="H38" s="17" t="s">
        <v>568</v>
      </c>
      <c r="I38" s="16">
        <v>0.254</v>
      </c>
      <c r="J38" s="17" t="s">
        <v>568</v>
      </c>
      <c r="K38" s="16">
        <v>0.254</v>
      </c>
      <c r="L38" s="17" t="s">
        <v>568</v>
      </c>
      <c r="M38" s="16">
        <v>0.254</v>
      </c>
      <c r="N38" s="17" t="s">
        <v>568</v>
      </c>
      <c r="O38" s="16">
        <v>0.254</v>
      </c>
      <c r="P38" s="17" t="s">
        <v>568</v>
      </c>
      <c r="Q38" s="16">
        <v>0.254</v>
      </c>
      <c r="R38"/>
    </row>
    <row r="39" spans="1:19" x14ac:dyDescent="0.3">
      <c r="A39" s="23">
        <v>35</v>
      </c>
      <c r="B39" t="s">
        <v>291</v>
      </c>
      <c r="C39" s="16">
        <v>16</v>
      </c>
      <c r="D39" s="17" t="s">
        <v>568</v>
      </c>
      <c r="E39" s="16">
        <v>16</v>
      </c>
      <c r="F39" s="17" t="s">
        <v>568</v>
      </c>
      <c r="G39" s="16">
        <v>16</v>
      </c>
      <c r="H39" s="17" t="s">
        <v>568</v>
      </c>
      <c r="I39" s="16">
        <v>16</v>
      </c>
      <c r="J39" s="17" t="s">
        <v>568</v>
      </c>
      <c r="K39" s="16">
        <v>16</v>
      </c>
      <c r="L39" s="17" t="s">
        <v>568</v>
      </c>
      <c r="M39" s="16">
        <v>16</v>
      </c>
      <c r="N39" s="17" t="s">
        <v>568</v>
      </c>
      <c r="O39" s="16">
        <v>16</v>
      </c>
      <c r="P39" s="17" t="s">
        <v>568</v>
      </c>
      <c r="Q39" s="16">
        <v>16</v>
      </c>
      <c r="R39"/>
    </row>
    <row r="40" spans="1:19" x14ac:dyDescent="0.3">
      <c r="A40" s="23">
        <v>36</v>
      </c>
      <c r="B40" t="s">
        <v>292</v>
      </c>
      <c r="C40" s="16">
        <v>1</v>
      </c>
      <c r="D40" s="17" t="s">
        <v>568</v>
      </c>
      <c r="E40" s="16">
        <v>1</v>
      </c>
      <c r="F40" s="17" t="s">
        <v>568</v>
      </c>
      <c r="G40" s="16">
        <v>1</v>
      </c>
      <c r="H40" s="17" t="s">
        <v>568</v>
      </c>
      <c r="I40" s="16">
        <v>1</v>
      </c>
      <c r="J40" s="17" t="s">
        <v>568</v>
      </c>
      <c r="K40" s="16">
        <v>1</v>
      </c>
      <c r="L40" s="17" t="s">
        <v>568</v>
      </c>
      <c r="M40" s="16">
        <v>1</v>
      </c>
      <c r="N40" s="17" t="s">
        <v>568</v>
      </c>
      <c r="O40" s="16">
        <v>1</v>
      </c>
      <c r="P40" s="17" t="s">
        <v>568</v>
      </c>
      <c r="Q40" s="16">
        <v>1</v>
      </c>
      <c r="R40"/>
    </row>
    <row r="41" spans="1:19" x14ac:dyDescent="0.3">
      <c r="A41" s="23">
        <v>37</v>
      </c>
      <c r="B41" t="s">
        <v>83</v>
      </c>
      <c r="C41" s="16">
        <v>1.6</v>
      </c>
      <c r="D41" s="17" t="s">
        <v>568</v>
      </c>
      <c r="E41" s="16">
        <v>1.6</v>
      </c>
      <c r="F41" s="17" t="s">
        <v>568</v>
      </c>
      <c r="G41" s="16">
        <v>1.6</v>
      </c>
      <c r="H41" s="17" t="s">
        <v>568</v>
      </c>
      <c r="I41" s="16">
        <v>1.6</v>
      </c>
      <c r="J41" s="17" t="s">
        <v>568</v>
      </c>
      <c r="K41" s="16">
        <v>1.6</v>
      </c>
      <c r="L41" s="17" t="s">
        <v>568</v>
      </c>
      <c r="M41" s="16">
        <v>1.6</v>
      </c>
      <c r="N41" s="17" t="s">
        <v>568</v>
      </c>
      <c r="O41" s="16">
        <v>1.6</v>
      </c>
      <c r="P41" s="17" t="s">
        <v>568</v>
      </c>
      <c r="Q41" s="16">
        <v>1.6</v>
      </c>
      <c r="R41"/>
    </row>
    <row r="42" spans="1:19" x14ac:dyDescent="0.3">
      <c r="A42" s="23">
        <v>38</v>
      </c>
      <c r="B42" t="s">
        <v>245</v>
      </c>
      <c r="C42" s="16" t="b">
        <v>0</v>
      </c>
      <c r="D42" s="17" t="s">
        <v>568</v>
      </c>
      <c r="E42" s="16" t="b">
        <v>0</v>
      </c>
      <c r="F42" s="17" t="s">
        <v>568</v>
      </c>
      <c r="G42" s="16" t="b">
        <v>0</v>
      </c>
      <c r="H42" s="17" t="s">
        <v>568</v>
      </c>
      <c r="I42" s="16" t="b">
        <v>0</v>
      </c>
      <c r="J42" s="17" t="s">
        <v>568</v>
      </c>
      <c r="K42" s="16" t="b">
        <v>0</v>
      </c>
      <c r="L42" s="17" t="s">
        <v>568</v>
      </c>
      <c r="M42" s="16" t="b">
        <v>0</v>
      </c>
      <c r="N42" s="17" t="s">
        <v>568</v>
      </c>
      <c r="O42" s="16" t="b">
        <v>0</v>
      </c>
      <c r="P42" s="17" t="s">
        <v>568</v>
      </c>
      <c r="Q42" s="16" t="b">
        <v>0</v>
      </c>
      <c r="R42"/>
    </row>
    <row r="43" spans="1:19" x14ac:dyDescent="0.3">
      <c r="A43" s="23">
        <v>39</v>
      </c>
      <c r="B43" t="s">
        <v>293</v>
      </c>
      <c r="C43" s="16" t="s">
        <v>181</v>
      </c>
      <c r="D43" s="17" t="s">
        <v>568</v>
      </c>
      <c r="E43" s="16" t="s">
        <v>181</v>
      </c>
      <c r="F43" s="17" t="s">
        <v>568</v>
      </c>
      <c r="G43" s="16" t="s">
        <v>181</v>
      </c>
      <c r="H43" s="17" t="s">
        <v>568</v>
      </c>
      <c r="I43" s="16" t="s">
        <v>181</v>
      </c>
      <c r="J43" s="17" t="s">
        <v>568</v>
      </c>
      <c r="K43" s="16" t="s">
        <v>181</v>
      </c>
      <c r="L43" s="17" t="s">
        <v>568</v>
      </c>
      <c r="M43" s="16" t="s">
        <v>181</v>
      </c>
      <c r="N43" s="17" t="s">
        <v>568</v>
      </c>
      <c r="O43" s="16" t="s">
        <v>181</v>
      </c>
      <c r="P43" s="17" t="s">
        <v>568</v>
      </c>
      <c r="Q43" s="16" t="s">
        <v>181</v>
      </c>
      <c r="R43"/>
      <c r="S43" t="s">
        <v>294</v>
      </c>
    </row>
    <row r="44" spans="1:19" x14ac:dyDescent="0.3">
      <c r="A44" s="23">
        <v>40</v>
      </c>
      <c r="B44" t="s">
        <v>85</v>
      </c>
      <c r="C44" s="16">
        <v>7</v>
      </c>
      <c r="D44" s="17" t="s">
        <v>568</v>
      </c>
      <c r="E44" s="16">
        <v>7</v>
      </c>
      <c r="F44" s="17" t="s">
        <v>568</v>
      </c>
      <c r="G44" s="16">
        <v>7</v>
      </c>
      <c r="H44" s="17" t="s">
        <v>568</v>
      </c>
      <c r="I44" s="16">
        <v>7</v>
      </c>
      <c r="J44" s="17" t="s">
        <v>568</v>
      </c>
      <c r="K44" s="16">
        <v>7</v>
      </c>
      <c r="L44" s="17" t="s">
        <v>568</v>
      </c>
      <c r="M44" s="16">
        <v>7</v>
      </c>
      <c r="N44" s="17" t="s">
        <v>568</v>
      </c>
      <c r="O44" s="16">
        <v>7</v>
      </c>
      <c r="P44" s="17" t="s">
        <v>568</v>
      </c>
      <c r="Q44" s="16">
        <v>7</v>
      </c>
      <c r="R44"/>
    </row>
    <row r="45" spans="1:19" x14ac:dyDescent="0.3">
      <c r="A45" s="23">
        <v>41</v>
      </c>
      <c r="B45" t="s">
        <v>246</v>
      </c>
      <c r="C45" s="16" t="b">
        <v>0</v>
      </c>
      <c r="D45" s="17" t="s">
        <v>568</v>
      </c>
      <c r="E45" s="16" t="b">
        <v>0</v>
      </c>
      <c r="F45" s="17" t="s">
        <v>568</v>
      </c>
      <c r="G45" s="16" t="b">
        <v>0</v>
      </c>
      <c r="H45" s="17" t="s">
        <v>568</v>
      </c>
      <c r="I45" s="16" t="b">
        <v>0</v>
      </c>
      <c r="J45" s="17" t="s">
        <v>568</v>
      </c>
      <c r="K45" s="16" t="b">
        <v>0</v>
      </c>
      <c r="L45" s="17" t="s">
        <v>568</v>
      </c>
      <c r="M45" s="16" t="b">
        <v>0</v>
      </c>
      <c r="N45" s="17" t="s">
        <v>568</v>
      </c>
      <c r="O45" s="16" t="b">
        <v>0</v>
      </c>
      <c r="P45" s="17" t="s">
        <v>568</v>
      </c>
      <c r="Q45" s="16" t="b">
        <v>0</v>
      </c>
      <c r="R45"/>
    </row>
    <row r="46" spans="1:19" s="25" customFormat="1" ht="15" thickBot="1" x14ac:dyDescent="0.35">
      <c r="A46" s="24">
        <v>42</v>
      </c>
      <c r="B46" s="25" t="s">
        <v>249</v>
      </c>
      <c r="C46" s="27">
        <v>1</v>
      </c>
      <c r="D46" s="28" t="s">
        <v>568</v>
      </c>
      <c r="E46" s="27">
        <v>1</v>
      </c>
      <c r="F46" s="28" t="s">
        <v>178</v>
      </c>
      <c r="G46" s="27">
        <v>1</v>
      </c>
      <c r="H46" s="28" t="s">
        <v>568</v>
      </c>
      <c r="I46" s="27">
        <v>1</v>
      </c>
      <c r="J46" s="28" t="s">
        <v>568</v>
      </c>
      <c r="K46" s="27">
        <v>1</v>
      </c>
      <c r="L46" s="28" t="s">
        <v>568</v>
      </c>
      <c r="M46" s="27">
        <v>1</v>
      </c>
      <c r="N46" s="28" t="s">
        <v>568</v>
      </c>
      <c r="O46" s="27">
        <v>1</v>
      </c>
      <c r="P46" s="28" t="s">
        <v>568</v>
      </c>
      <c r="Q46" s="27">
        <v>1</v>
      </c>
      <c r="S46" s="25" t="s">
        <v>250</v>
      </c>
    </row>
    <row r="48" spans="1:19" x14ac:dyDescent="0.3">
      <c r="B48" t="s">
        <v>625</v>
      </c>
    </row>
  </sheetData>
  <pageMargins left="0.7" right="0.7" top="0.75" bottom="0.75" header="0.3" footer="0.3"/>
  <pageSetup orientation="portrait" horizontalDpi="1200" verticalDpi="120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8B7CAC-28E7-49DF-AFE2-3348596444E7}">
  <sheetPr codeName="Sheet22">
    <tabColor theme="2"/>
  </sheetPr>
  <dimension ref="A1:V15"/>
  <sheetViews>
    <sheetView workbookViewId="0">
      <selection activeCell="B15" sqref="B15"/>
    </sheetView>
  </sheetViews>
  <sheetFormatPr defaultRowHeight="14.4" x14ac:dyDescent="0.3"/>
  <cols>
    <col min="1" max="1" width="3" bestFit="1" customWidth="1"/>
    <col min="2" max="2" width="38" bestFit="1" customWidth="1"/>
    <col min="3" max="3" width="9.5546875" style="11" customWidth="1"/>
    <col min="4" max="4" width="11.44140625" style="7" hidden="1" customWidth="1"/>
    <col min="5" max="5" width="9.5546875" style="11" customWidth="1"/>
    <col min="6" max="6" width="11.44140625" style="12" hidden="1" customWidth="1"/>
    <col min="7" max="7" width="9.6640625" style="11" customWidth="1"/>
    <col min="8" max="8" width="11.6640625" style="12" hidden="1" customWidth="1"/>
    <col min="9" max="9" width="9.88671875" style="11" customWidth="1"/>
    <col min="10" max="10" width="12.109375" style="12" hidden="1" customWidth="1"/>
    <col min="11" max="11" width="10.109375" style="11" customWidth="1"/>
    <col min="12" max="12" width="11.44140625" style="7" hidden="1" customWidth="1"/>
    <col min="13" max="13" width="8.88671875" style="7" customWidth="1"/>
    <col min="14" max="14" width="47.6640625" style="12" customWidth="1"/>
    <col min="15" max="15" width="14.44140625" customWidth="1"/>
  </cols>
  <sheetData>
    <row r="1" spans="1:22" x14ac:dyDescent="0.3">
      <c r="C1" s="7"/>
      <c r="E1" s="7"/>
      <c r="F1" s="7"/>
      <c r="G1" s="7"/>
      <c r="H1" s="7"/>
      <c r="I1" s="7"/>
      <c r="J1" s="7"/>
      <c r="K1" s="7"/>
      <c r="N1" s="7"/>
    </row>
    <row r="2" spans="1:22" ht="15.6" x14ac:dyDescent="0.3">
      <c r="B2" s="41" t="s">
        <v>710</v>
      </c>
      <c r="C2" s="7"/>
      <c r="E2" s="7"/>
      <c r="F2" s="7"/>
      <c r="G2" s="7"/>
      <c r="H2" s="7"/>
      <c r="I2" s="7"/>
      <c r="J2" s="7"/>
      <c r="K2" s="7"/>
      <c r="N2" s="7"/>
    </row>
    <row r="3" spans="1:22" ht="15" thickBot="1" x14ac:dyDescent="0.35">
      <c r="C3" s="7"/>
      <c r="E3" s="7"/>
      <c r="F3" s="7"/>
      <c r="G3" s="7"/>
      <c r="H3" s="7"/>
      <c r="I3" s="7"/>
      <c r="J3" s="7"/>
      <c r="K3" s="7"/>
      <c r="N3" s="7"/>
    </row>
    <row r="4" spans="1:22" s="22" customFormat="1" ht="45" customHeight="1" x14ac:dyDescent="0.3">
      <c r="A4" s="18" t="s">
        <v>0</v>
      </c>
      <c r="B4" s="19" t="s">
        <v>56</v>
      </c>
      <c r="C4" s="20" t="s">
        <v>703</v>
      </c>
      <c r="D4" s="20" t="s">
        <v>275</v>
      </c>
      <c r="E4" s="20" t="s">
        <v>590</v>
      </c>
      <c r="F4" s="20" t="s">
        <v>295</v>
      </c>
      <c r="G4" s="20" t="s">
        <v>592</v>
      </c>
      <c r="H4" s="20" t="s">
        <v>296</v>
      </c>
      <c r="I4" s="20" t="s">
        <v>660</v>
      </c>
      <c r="J4" s="20" t="s">
        <v>297</v>
      </c>
      <c r="K4" s="20" t="s">
        <v>591</v>
      </c>
      <c r="L4" s="20" t="s">
        <v>347</v>
      </c>
      <c r="M4" s="20" t="s">
        <v>659</v>
      </c>
      <c r="N4" s="20" t="s">
        <v>63</v>
      </c>
      <c r="O4" s="22" t="s">
        <v>712</v>
      </c>
    </row>
    <row r="5" spans="1:22" x14ac:dyDescent="0.3">
      <c r="A5" s="23">
        <v>1</v>
      </c>
      <c r="B5" t="s">
        <v>454</v>
      </c>
      <c r="C5" s="16" t="b">
        <v>1</v>
      </c>
      <c r="D5" s="17" t="s">
        <v>568</v>
      </c>
      <c r="E5" s="16" t="b">
        <v>1</v>
      </c>
      <c r="F5" s="17" t="s">
        <v>568</v>
      </c>
      <c r="G5" s="16" t="b">
        <v>1</v>
      </c>
      <c r="H5" s="17" t="s">
        <v>568</v>
      </c>
      <c r="I5" s="16" t="b">
        <v>1</v>
      </c>
      <c r="J5" s="17" t="s">
        <v>568</v>
      </c>
      <c r="K5" s="16" t="b">
        <v>1</v>
      </c>
      <c r="L5" s="17" t="s">
        <v>568</v>
      </c>
      <c r="M5" s="16" t="b">
        <v>1</v>
      </c>
      <c r="N5"/>
      <c r="O5" t="s">
        <v>455</v>
      </c>
    </row>
    <row r="6" spans="1:22" ht="16.5" customHeight="1" x14ac:dyDescent="0.3">
      <c r="A6" s="23">
        <v>2</v>
      </c>
      <c r="B6" t="s">
        <v>456</v>
      </c>
      <c r="C6" s="16">
        <v>0.05</v>
      </c>
      <c r="D6" s="17" t="s">
        <v>568</v>
      </c>
      <c r="E6" s="16">
        <v>0.05</v>
      </c>
      <c r="F6" s="17" t="s">
        <v>568</v>
      </c>
      <c r="G6" s="16">
        <v>0.05</v>
      </c>
      <c r="H6" s="17" t="s">
        <v>568</v>
      </c>
      <c r="I6" s="16">
        <v>0</v>
      </c>
      <c r="J6" s="17" t="s">
        <v>80</v>
      </c>
      <c r="K6" s="16">
        <v>0</v>
      </c>
      <c r="L6" s="17" t="s">
        <v>568</v>
      </c>
      <c r="M6" s="16">
        <v>0</v>
      </c>
      <c r="N6"/>
      <c r="O6" t="s">
        <v>457</v>
      </c>
    </row>
    <row r="7" spans="1:22" x14ac:dyDescent="0.3">
      <c r="A7" s="23">
        <v>3</v>
      </c>
      <c r="B7" t="s">
        <v>458</v>
      </c>
      <c r="C7" s="16">
        <v>35</v>
      </c>
      <c r="D7" s="17" t="s">
        <v>568</v>
      </c>
      <c r="E7" s="16">
        <v>35</v>
      </c>
      <c r="F7" s="17" t="s">
        <v>80</v>
      </c>
      <c r="G7" s="16">
        <v>35</v>
      </c>
      <c r="H7" s="17" t="s">
        <v>568</v>
      </c>
      <c r="I7" s="16">
        <v>35</v>
      </c>
      <c r="J7" s="17" t="s">
        <v>568</v>
      </c>
      <c r="K7" s="16">
        <v>35</v>
      </c>
      <c r="L7" s="17" t="s">
        <v>568</v>
      </c>
      <c r="M7" s="16">
        <v>35</v>
      </c>
      <c r="N7"/>
      <c r="O7" t="s">
        <v>459</v>
      </c>
    </row>
    <row r="8" spans="1:22" x14ac:dyDescent="0.3">
      <c r="A8" s="23">
        <v>4</v>
      </c>
      <c r="B8" t="s">
        <v>460</v>
      </c>
      <c r="C8" s="16">
        <v>0.1</v>
      </c>
      <c r="D8" s="17" t="s">
        <v>568</v>
      </c>
      <c r="E8" s="16">
        <v>0.1</v>
      </c>
      <c r="F8" s="17" t="s">
        <v>568</v>
      </c>
      <c r="G8" s="16">
        <v>0.1</v>
      </c>
      <c r="H8" s="17" t="s">
        <v>568</v>
      </c>
      <c r="I8" s="16">
        <v>0</v>
      </c>
      <c r="J8" s="17" t="s">
        <v>80</v>
      </c>
      <c r="K8" s="16">
        <v>0</v>
      </c>
      <c r="L8" s="17" t="s">
        <v>568</v>
      </c>
      <c r="M8" s="16">
        <v>0</v>
      </c>
      <c r="N8"/>
      <c r="O8" t="s">
        <v>461</v>
      </c>
    </row>
    <row r="9" spans="1:22" x14ac:dyDescent="0.3">
      <c r="A9" s="23">
        <v>5</v>
      </c>
      <c r="B9" t="s">
        <v>462</v>
      </c>
      <c r="C9" s="16">
        <v>6.5789999999999997</v>
      </c>
      <c r="D9" s="17" t="s">
        <v>568</v>
      </c>
      <c r="E9" s="16">
        <v>6.5789999999999997</v>
      </c>
      <c r="F9" s="17" t="s">
        <v>568</v>
      </c>
      <c r="G9" s="16">
        <v>6.5789999999999997</v>
      </c>
      <c r="H9" s="17" t="s">
        <v>568</v>
      </c>
      <c r="I9" s="16">
        <v>6.5789999999999997</v>
      </c>
      <c r="J9" s="17" t="s">
        <v>568</v>
      </c>
      <c r="K9" s="16">
        <v>6.5789999999999997</v>
      </c>
      <c r="L9" s="17" t="s">
        <v>568</v>
      </c>
      <c r="M9" s="16">
        <v>6.5789999999999997</v>
      </c>
      <c r="N9"/>
      <c r="O9" t="s">
        <v>463</v>
      </c>
    </row>
    <row r="10" spans="1:22" x14ac:dyDescent="0.3">
      <c r="A10" s="23">
        <v>6</v>
      </c>
      <c r="B10" t="s">
        <v>77</v>
      </c>
      <c r="C10" s="16">
        <v>0.254</v>
      </c>
      <c r="D10" s="17" t="s">
        <v>568</v>
      </c>
      <c r="E10" s="16">
        <v>0.254</v>
      </c>
      <c r="F10" s="17" t="s">
        <v>568</v>
      </c>
      <c r="G10" s="16">
        <v>0.254</v>
      </c>
      <c r="H10" s="17" t="s">
        <v>568</v>
      </c>
      <c r="I10" s="16">
        <v>0.254</v>
      </c>
      <c r="J10" s="17" t="s">
        <v>568</v>
      </c>
      <c r="K10" s="16">
        <v>0.254</v>
      </c>
      <c r="L10" s="17" t="s">
        <v>568</v>
      </c>
      <c r="M10" s="16">
        <v>0.254</v>
      </c>
      <c r="N10"/>
    </row>
    <row r="11" spans="1:22" x14ac:dyDescent="0.3">
      <c r="A11" s="23">
        <v>7</v>
      </c>
      <c r="B11" t="s">
        <v>464</v>
      </c>
      <c r="C11" s="16">
        <v>2</v>
      </c>
      <c r="D11" s="17" t="s">
        <v>568</v>
      </c>
      <c r="E11" s="16">
        <v>2</v>
      </c>
      <c r="F11" s="17" t="s">
        <v>568</v>
      </c>
      <c r="G11" s="16">
        <v>2</v>
      </c>
      <c r="H11" s="17" t="s">
        <v>80</v>
      </c>
      <c r="I11" s="36">
        <v>250000</v>
      </c>
      <c r="J11" s="17" t="s">
        <v>568</v>
      </c>
      <c r="K11" s="36">
        <v>250000</v>
      </c>
      <c r="L11" s="17" t="s">
        <v>568</v>
      </c>
      <c r="M11" s="36">
        <v>250000</v>
      </c>
      <c r="N11" t="s">
        <v>593</v>
      </c>
      <c r="O11" t="s">
        <v>465</v>
      </c>
    </row>
    <row r="12" spans="1:22" s="25" customFormat="1" ht="15" thickBot="1" x14ac:dyDescent="0.35">
      <c r="A12" s="23">
        <v>8</v>
      </c>
      <c r="B12" t="s">
        <v>466</v>
      </c>
      <c r="C12" s="16">
        <v>4</v>
      </c>
      <c r="D12" s="17" t="s">
        <v>568</v>
      </c>
      <c r="E12" s="16">
        <v>4</v>
      </c>
      <c r="F12" s="17" t="s">
        <v>568</v>
      </c>
      <c r="G12" s="16">
        <v>4</v>
      </c>
      <c r="H12" s="17" t="s">
        <v>80</v>
      </c>
      <c r="I12" s="36">
        <v>250000</v>
      </c>
      <c r="J12" s="17" t="s">
        <v>568</v>
      </c>
      <c r="K12" s="36">
        <v>250000</v>
      </c>
      <c r="L12" s="17" t="s">
        <v>568</v>
      </c>
      <c r="M12" s="36">
        <v>250000</v>
      </c>
      <c r="N12" t="s">
        <v>593</v>
      </c>
      <c r="O12" t="s">
        <v>467</v>
      </c>
      <c r="P12"/>
      <c r="Q12"/>
      <c r="R12"/>
      <c r="S12"/>
      <c r="T12"/>
      <c r="U12"/>
      <c r="V12"/>
    </row>
    <row r="13" spans="1:22" ht="15" thickBot="1" x14ac:dyDescent="0.35">
      <c r="A13" s="24">
        <v>9</v>
      </c>
      <c r="B13" s="25" t="s">
        <v>468</v>
      </c>
      <c r="C13" s="27">
        <v>0.5</v>
      </c>
      <c r="D13" s="28" t="s">
        <v>568</v>
      </c>
      <c r="E13" s="27">
        <v>0.5</v>
      </c>
      <c r="F13" s="28" t="s">
        <v>568</v>
      </c>
      <c r="G13" s="27">
        <v>0.5</v>
      </c>
      <c r="H13" s="28" t="s">
        <v>80</v>
      </c>
      <c r="I13" s="27">
        <v>0.15</v>
      </c>
      <c r="J13" s="28" t="s">
        <v>568</v>
      </c>
      <c r="K13" s="27">
        <v>0.15</v>
      </c>
      <c r="L13" s="28" t="s">
        <v>568</v>
      </c>
      <c r="M13" s="27">
        <v>0.15</v>
      </c>
      <c r="N13" s="25"/>
      <c r="O13" s="25" t="s">
        <v>469</v>
      </c>
      <c r="P13" s="25"/>
      <c r="Q13" s="25"/>
      <c r="R13" s="25"/>
      <c r="S13" s="25"/>
      <c r="T13" s="25"/>
      <c r="U13" s="25"/>
      <c r="V13" s="25"/>
    </row>
    <row r="15" spans="1:22" x14ac:dyDescent="0.3">
      <c r="B15" t="s">
        <v>625</v>
      </c>
    </row>
  </sheetData>
  <pageMargins left="0.7" right="0.7" top="0.75" bottom="0.75" header="0.3" footer="0.3"/>
  <pageSetup orientation="portrait" horizontalDpi="1200" verticalDpi="120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0066F-C2CE-4802-A6A6-ACAD0849A3FA}">
  <sheetPr codeName="Sheet23">
    <tabColor theme="2"/>
  </sheetPr>
  <dimension ref="A1:Q53"/>
  <sheetViews>
    <sheetView zoomScale="105" workbookViewId="0">
      <selection activeCell="B53" sqref="B53"/>
    </sheetView>
  </sheetViews>
  <sheetFormatPr defaultRowHeight="14.4" x14ac:dyDescent="0.3"/>
  <cols>
    <col min="1" max="1" width="3" bestFit="1" customWidth="1"/>
    <col min="2" max="2" width="38" bestFit="1" customWidth="1"/>
    <col min="3" max="3" width="9.88671875" style="11" customWidth="1"/>
    <col min="4" max="4" width="11.109375" style="7" hidden="1" customWidth="1"/>
    <col min="5" max="5" width="9.88671875" style="11" customWidth="1"/>
    <col min="6" max="6" width="11.5546875" style="12" hidden="1" customWidth="1"/>
    <col min="7" max="7" width="8.33203125" style="11" customWidth="1"/>
    <col min="8" max="8" width="12" style="12" hidden="1" customWidth="1"/>
    <col min="9" max="9" width="8.33203125" style="11" customWidth="1"/>
    <col min="10" max="10" width="11" style="12" hidden="1" customWidth="1"/>
    <col min="11" max="11" width="9.33203125" style="11" customWidth="1"/>
    <col min="12" max="12" width="11.109375" style="7" hidden="1" customWidth="1"/>
    <col min="13" max="13" width="11.109375" style="7" customWidth="1"/>
    <col min="14" max="14" width="11.109375" style="7" hidden="1" customWidth="1"/>
    <col min="15" max="15" width="9.88671875" style="7" customWidth="1"/>
    <col min="16" max="16" width="57.6640625" style="12" customWidth="1"/>
    <col min="17" max="17" width="11.33203125" customWidth="1"/>
  </cols>
  <sheetData>
    <row r="1" spans="1:17" x14ac:dyDescent="0.3">
      <c r="C1" s="7"/>
      <c r="E1" s="7"/>
      <c r="F1" s="7"/>
      <c r="G1" s="7"/>
      <c r="H1" s="7"/>
      <c r="I1" s="7"/>
      <c r="J1" s="7"/>
      <c r="K1" s="7"/>
      <c r="P1" s="7"/>
    </row>
    <row r="2" spans="1:17" ht="15.6" x14ac:dyDescent="0.3">
      <c r="B2" s="41" t="s">
        <v>710</v>
      </c>
      <c r="C2" s="7"/>
      <c r="E2" s="7"/>
      <c r="F2" s="7"/>
      <c r="G2" s="7"/>
      <c r="H2" s="7"/>
      <c r="I2" s="7"/>
      <c r="J2" s="7"/>
      <c r="K2" s="7"/>
      <c r="P2" s="7"/>
    </row>
    <row r="3" spans="1:17" ht="16.2" thickBot="1" x14ac:dyDescent="0.35">
      <c r="B3" s="41"/>
      <c r="C3" s="7"/>
      <c r="E3" s="7"/>
      <c r="F3" s="7"/>
      <c r="G3" s="7"/>
      <c r="H3" s="7"/>
      <c r="I3" s="7"/>
      <c r="J3" s="7"/>
      <c r="K3" s="7"/>
      <c r="P3" s="7"/>
    </row>
    <row r="4" spans="1:17" ht="43.2" x14ac:dyDescent="0.3">
      <c r="A4" s="18" t="s">
        <v>0</v>
      </c>
      <c r="B4" s="19" t="s">
        <v>56</v>
      </c>
      <c r="C4" s="20" t="s">
        <v>690</v>
      </c>
      <c r="D4" s="20" t="s">
        <v>256</v>
      </c>
      <c r="E4" s="20" t="s">
        <v>544</v>
      </c>
      <c r="F4" s="20" t="s">
        <v>86</v>
      </c>
      <c r="G4" s="20" t="s">
        <v>545</v>
      </c>
      <c r="H4" s="20" t="s">
        <v>87</v>
      </c>
      <c r="I4" s="20" t="s">
        <v>546</v>
      </c>
      <c r="J4" s="20" t="s">
        <v>88</v>
      </c>
      <c r="K4" s="20" t="s">
        <v>661</v>
      </c>
      <c r="L4" s="20" t="s">
        <v>58</v>
      </c>
      <c r="M4" s="20" t="s">
        <v>566</v>
      </c>
      <c r="N4" s="20" t="s">
        <v>59</v>
      </c>
      <c r="O4" s="20" t="s">
        <v>567</v>
      </c>
      <c r="P4" s="21" t="s">
        <v>63</v>
      </c>
      <c r="Q4" s="42" t="s">
        <v>712</v>
      </c>
    </row>
    <row r="5" spans="1:17" x14ac:dyDescent="0.3">
      <c r="A5" s="23">
        <v>1</v>
      </c>
      <c r="B5" t="s">
        <v>179</v>
      </c>
      <c r="C5" s="16" t="s">
        <v>181</v>
      </c>
      <c r="D5" s="17" t="s">
        <v>568</v>
      </c>
      <c r="E5" s="16" t="s">
        <v>181</v>
      </c>
      <c r="F5" s="17" t="s">
        <v>71</v>
      </c>
      <c r="G5" s="16" t="s">
        <v>183</v>
      </c>
      <c r="H5" s="17" t="s">
        <v>568</v>
      </c>
      <c r="I5" s="16" t="s">
        <v>183</v>
      </c>
      <c r="J5" s="17" t="s">
        <v>80</v>
      </c>
      <c r="K5" s="16" t="s">
        <v>183</v>
      </c>
      <c r="L5" s="17" t="s">
        <v>568</v>
      </c>
      <c r="M5" s="16" t="s">
        <v>183</v>
      </c>
      <c r="N5" s="17" t="s">
        <v>568</v>
      </c>
      <c r="O5" s="16" t="s">
        <v>183</v>
      </c>
      <c r="P5"/>
      <c r="Q5" t="s">
        <v>182</v>
      </c>
    </row>
    <row r="6" spans="1:17" x14ac:dyDescent="0.3">
      <c r="A6" s="23">
        <v>2</v>
      </c>
      <c r="B6" t="s">
        <v>186</v>
      </c>
      <c r="C6" s="16">
        <v>0</v>
      </c>
      <c r="D6" s="17" t="s">
        <v>568</v>
      </c>
      <c r="E6" s="16">
        <v>0</v>
      </c>
      <c r="F6" s="17" t="s">
        <v>178</v>
      </c>
      <c r="G6" s="16">
        <v>0</v>
      </c>
      <c r="H6" s="17" t="s">
        <v>568</v>
      </c>
      <c r="I6" s="16">
        <v>0</v>
      </c>
      <c r="J6" s="17" t="s">
        <v>568</v>
      </c>
      <c r="K6" s="16">
        <v>0</v>
      </c>
      <c r="L6" s="17" t="s">
        <v>568</v>
      </c>
      <c r="M6" s="16">
        <v>0</v>
      </c>
      <c r="N6" s="17" t="s">
        <v>568</v>
      </c>
      <c r="O6" s="16">
        <v>0</v>
      </c>
      <c r="P6"/>
      <c r="Q6" t="s">
        <v>187</v>
      </c>
    </row>
    <row r="7" spans="1:17" x14ac:dyDescent="0.3">
      <c r="A7" s="23">
        <v>3</v>
      </c>
      <c r="B7" t="s">
        <v>188</v>
      </c>
      <c r="C7" s="16" t="b">
        <v>0</v>
      </c>
      <c r="D7" s="17" t="s">
        <v>568</v>
      </c>
      <c r="E7" s="16" t="b">
        <v>0</v>
      </c>
      <c r="F7" s="17" t="s">
        <v>178</v>
      </c>
      <c r="G7" s="16" t="b">
        <v>0</v>
      </c>
      <c r="H7" s="17" t="s">
        <v>568</v>
      </c>
      <c r="I7" s="16" t="b">
        <v>0</v>
      </c>
      <c r="J7" s="17" t="s">
        <v>568</v>
      </c>
      <c r="K7" s="16" t="b">
        <v>0</v>
      </c>
      <c r="L7" s="17" t="s">
        <v>568</v>
      </c>
      <c r="M7" s="16" t="b">
        <v>0</v>
      </c>
      <c r="N7" s="17" t="s">
        <v>568</v>
      </c>
      <c r="O7" s="16" t="b">
        <v>0</v>
      </c>
      <c r="P7"/>
      <c r="Q7" t="s">
        <v>189</v>
      </c>
    </row>
    <row r="8" spans="1:17" x14ac:dyDescent="0.3">
      <c r="A8" s="23">
        <v>4</v>
      </c>
      <c r="B8" t="s">
        <v>190</v>
      </c>
      <c r="C8" s="16">
        <v>0.03</v>
      </c>
      <c r="D8" s="17" t="s">
        <v>568</v>
      </c>
      <c r="E8" s="16">
        <v>0.03</v>
      </c>
      <c r="F8" s="17" t="s">
        <v>178</v>
      </c>
      <c r="G8" s="16">
        <v>0.03</v>
      </c>
      <c r="H8" s="17" t="s">
        <v>568</v>
      </c>
      <c r="I8" s="16">
        <v>0.03</v>
      </c>
      <c r="J8" s="17" t="s">
        <v>568</v>
      </c>
      <c r="K8" s="16">
        <v>0.03</v>
      </c>
      <c r="L8" s="17" t="s">
        <v>568</v>
      </c>
      <c r="M8" s="16">
        <v>0.03</v>
      </c>
      <c r="N8" s="17" t="s">
        <v>568</v>
      </c>
      <c r="O8" s="16">
        <v>0.03</v>
      </c>
      <c r="P8"/>
      <c r="Q8" t="s">
        <v>191</v>
      </c>
    </row>
    <row r="9" spans="1:17" x14ac:dyDescent="0.3">
      <c r="A9" s="23">
        <v>5</v>
      </c>
      <c r="B9" t="s">
        <v>192</v>
      </c>
      <c r="C9" s="16">
        <v>0.1</v>
      </c>
      <c r="D9" s="17" t="s">
        <v>568</v>
      </c>
      <c r="E9" s="16">
        <v>0.1</v>
      </c>
      <c r="F9" s="17" t="s">
        <v>178</v>
      </c>
      <c r="G9" s="16">
        <v>0.1</v>
      </c>
      <c r="H9" s="17" t="s">
        <v>568</v>
      </c>
      <c r="I9" s="16">
        <v>0.1</v>
      </c>
      <c r="J9" s="17" t="s">
        <v>568</v>
      </c>
      <c r="K9" s="16">
        <v>0.1</v>
      </c>
      <c r="L9" s="17" t="s">
        <v>568</v>
      </c>
      <c r="M9" s="16">
        <v>0.1</v>
      </c>
      <c r="N9" s="17" t="s">
        <v>568</v>
      </c>
      <c r="O9" s="16">
        <v>0.1</v>
      </c>
      <c r="P9"/>
      <c r="Q9" t="s">
        <v>193</v>
      </c>
    </row>
    <row r="10" spans="1:17" x14ac:dyDescent="0.3">
      <c r="A10" s="23">
        <v>6</v>
      </c>
      <c r="B10" t="s">
        <v>328</v>
      </c>
      <c r="C10" s="16" t="b">
        <v>1</v>
      </c>
      <c r="D10" s="17" t="s">
        <v>568</v>
      </c>
      <c r="E10" s="16" t="b">
        <v>1</v>
      </c>
      <c r="F10" s="17" t="s">
        <v>80</v>
      </c>
      <c r="G10" s="16" t="b">
        <v>1</v>
      </c>
      <c r="H10" s="17" t="s">
        <v>568</v>
      </c>
      <c r="I10" s="16" t="b">
        <v>1</v>
      </c>
      <c r="J10" s="17" t="s">
        <v>568</v>
      </c>
      <c r="K10" s="16" t="b">
        <v>1</v>
      </c>
      <c r="L10" s="17" t="s">
        <v>568</v>
      </c>
      <c r="M10" s="16" t="b">
        <v>1</v>
      </c>
      <c r="N10" s="17" t="s">
        <v>568</v>
      </c>
      <c r="O10" s="16" t="b">
        <v>1</v>
      </c>
      <c r="P10" t="s">
        <v>570</v>
      </c>
      <c r="Q10" t="s">
        <v>329</v>
      </c>
    </row>
    <row r="11" spans="1:17" x14ac:dyDescent="0.3">
      <c r="A11" s="23">
        <v>7</v>
      </c>
      <c r="B11" t="s">
        <v>331</v>
      </c>
      <c r="C11" s="16" t="s">
        <v>332</v>
      </c>
      <c r="D11" s="17" t="s">
        <v>568</v>
      </c>
      <c r="E11" s="16" t="s">
        <v>332</v>
      </c>
      <c r="F11" s="17" t="s">
        <v>80</v>
      </c>
      <c r="G11" s="16" t="s">
        <v>332</v>
      </c>
      <c r="H11" s="17" t="s">
        <v>568</v>
      </c>
      <c r="I11" s="16" t="s">
        <v>332</v>
      </c>
      <c r="J11" s="17" t="s">
        <v>568</v>
      </c>
      <c r="K11" s="16" t="s">
        <v>332</v>
      </c>
      <c r="L11" s="17" t="s">
        <v>568</v>
      </c>
      <c r="M11" s="16" t="s">
        <v>332</v>
      </c>
      <c r="N11" s="17" t="s">
        <v>568</v>
      </c>
      <c r="O11" s="16" t="s">
        <v>332</v>
      </c>
      <c r="P11" t="s">
        <v>571</v>
      </c>
      <c r="Q11" t="s">
        <v>333</v>
      </c>
    </row>
    <row r="12" spans="1:17" x14ac:dyDescent="0.3">
      <c r="A12" s="23">
        <v>8</v>
      </c>
      <c r="B12" t="s">
        <v>334</v>
      </c>
      <c r="C12" s="16" t="b">
        <v>0</v>
      </c>
      <c r="D12" s="17" t="s">
        <v>568</v>
      </c>
      <c r="E12" s="16" t="b">
        <v>0</v>
      </c>
      <c r="F12" s="17" t="s">
        <v>80</v>
      </c>
      <c r="G12" s="16" t="b">
        <v>0</v>
      </c>
      <c r="H12" s="17" t="s">
        <v>568</v>
      </c>
      <c r="I12" s="16" t="b">
        <v>0</v>
      </c>
      <c r="J12" s="17" t="s">
        <v>568</v>
      </c>
      <c r="K12" s="16" t="b">
        <v>0</v>
      </c>
      <c r="L12" s="17" t="s">
        <v>568</v>
      </c>
      <c r="M12" s="16" t="b">
        <v>0</v>
      </c>
      <c r="N12" s="17" t="s">
        <v>568</v>
      </c>
      <c r="O12" s="16" t="b">
        <v>0</v>
      </c>
      <c r="P12" t="s">
        <v>571</v>
      </c>
      <c r="Q12" t="s">
        <v>335</v>
      </c>
    </row>
    <row r="13" spans="1:17" x14ac:dyDescent="0.3">
      <c r="A13" s="23">
        <v>9</v>
      </c>
      <c r="B13" t="s">
        <v>194</v>
      </c>
      <c r="C13" s="16">
        <v>0.2</v>
      </c>
      <c r="D13" s="17" t="s">
        <v>568</v>
      </c>
      <c r="E13" s="16">
        <v>0.2</v>
      </c>
      <c r="F13" s="17" t="s">
        <v>178</v>
      </c>
      <c r="G13" s="16">
        <v>0.2</v>
      </c>
      <c r="H13" s="17" t="s">
        <v>568</v>
      </c>
      <c r="I13" s="16">
        <v>0.2</v>
      </c>
      <c r="J13" s="17" t="s">
        <v>568</v>
      </c>
      <c r="K13" s="16">
        <v>0.2</v>
      </c>
      <c r="L13" s="17" t="s">
        <v>568</v>
      </c>
      <c r="M13" s="16">
        <v>0.2</v>
      </c>
      <c r="N13" s="17" t="s">
        <v>568</v>
      </c>
      <c r="O13" s="16">
        <v>0.2</v>
      </c>
      <c r="P13"/>
      <c r="Q13" t="s">
        <v>195</v>
      </c>
    </row>
    <row r="14" spans="1:17" x14ac:dyDescent="0.3">
      <c r="A14" s="23">
        <v>10</v>
      </c>
      <c r="B14" t="s">
        <v>196</v>
      </c>
      <c r="C14" s="16">
        <v>1</v>
      </c>
      <c r="D14" s="17" t="s">
        <v>568</v>
      </c>
      <c r="E14" s="16">
        <v>1</v>
      </c>
      <c r="F14" s="17" t="s">
        <v>178</v>
      </c>
      <c r="G14" s="16">
        <v>1</v>
      </c>
      <c r="H14" s="17" t="s">
        <v>568</v>
      </c>
      <c r="I14" s="16">
        <v>1</v>
      </c>
      <c r="J14" s="17" t="s">
        <v>568</v>
      </c>
      <c r="K14" s="16">
        <v>1</v>
      </c>
      <c r="L14" s="17" t="s">
        <v>568</v>
      </c>
      <c r="M14" s="16">
        <v>1</v>
      </c>
      <c r="N14" s="17" t="s">
        <v>568</v>
      </c>
      <c r="O14" s="16">
        <v>1</v>
      </c>
      <c r="P14"/>
      <c r="Q14" t="s">
        <v>197</v>
      </c>
    </row>
    <row r="15" spans="1:17" x14ac:dyDescent="0.3">
      <c r="A15" s="23">
        <v>11</v>
      </c>
      <c r="B15" t="s">
        <v>198</v>
      </c>
      <c r="C15" s="16" t="b">
        <v>0</v>
      </c>
      <c r="D15" s="17" t="s">
        <v>568</v>
      </c>
      <c r="E15" s="16" t="b">
        <v>0</v>
      </c>
      <c r="F15" s="17" t="s">
        <v>178</v>
      </c>
      <c r="G15" s="16" t="b">
        <v>0</v>
      </c>
      <c r="H15" s="17" t="s">
        <v>568</v>
      </c>
      <c r="I15" s="16" t="b">
        <v>0</v>
      </c>
      <c r="J15" s="17" t="s">
        <v>568</v>
      </c>
      <c r="K15" s="16" t="b">
        <v>0</v>
      </c>
      <c r="L15" s="17" t="s">
        <v>568</v>
      </c>
      <c r="M15" s="16" t="b">
        <v>0</v>
      </c>
      <c r="N15" s="17" t="s">
        <v>568</v>
      </c>
      <c r="O15" s="16" t="b">
        <v>0</v>
      </c>
      <c r="P15"/>
      <c r="Q15" t="s">
        <v>199</v>
      </c>
    </row>
    <row r="16" spans="1:17" x14ac:dyDescent="0.3">
      <c r="A16" s="23">
        <v>12</v>
      </c>
      <c r="B16" t="s">
        <v>200</v>
      </c>
      <c r="C16" s="16">
        <v>0.1</v>
      </c>
      <c r="D16" s="17" t="s">
        <v>568</v>
      </c>
      <c r="E16" s="16">
        <v>0.1</v>
      </c>
      <c r="F16" s="17" t="s">
        <v>178</v>
      </c>
      <c r="G16" s="16">
        <v>0.1</v>
      </c>
      <c r="H16" s="17" t="s">
        <v>568</v>
      </c>
      <c r="I16" s="16">
        <v>0.1</v>
      </c>
      <c r="J16" s="17" t="s">
        <v>568</v>
      </c>
      <c r="K16" s="16">
        <v>0.1</v>
      </c>
      <c r="L16" s="17" t="s">
        <v>568</v>
      </c>
      <c r="M16" s="16">
        <v>0.1</v>
      </c>
      <c r="N16" s="17" t="s">
        <v>568</v>
      </c>
      <c r="O16" s="16">
        <v>0.1</v>
      </c>
      <c r="P16"/>
      <c r="Q16" t="s">
        <v>201</v>
      </c>
    </row>
    <row r="17" spans="1:17" x14ac:dyDescent="0.3">
      <c r="A17" s="23">
        <v>13</v>
      </c>
      <c r="B17" t="s">
        <v>202</v>
      </c>
      <c r="C17" s="16">
        <v>9.9999999999999995E-7</v>
      </c>
      <c r="D17" s="17" t="s">
        <v>568</v>
      </c>
      <c r="E17" s="16">
        <v>9.9999999999999995E-7</v>
      </c>
      <c r="F17" s="17" t="s">
        <v>178</v>
      </c>
      <c r="G17" s="16">
        <v>9.9999999999999995E-7</v>
      </c>
      <c r="H17" s="17" t="s">
        <v>568</v>
      </c>
      <c r="I17" s="16">
        <v>9.9999999999999995E-7</v>
      </c>
      <c r="J17" s="17" t="s">
        <v>568</v>
      </c>
      <c r="K17" s="16">
        <v>9.9999999999999995E-7</v>
      </c>
      <c r="L17" s="17" t="s">
        <v>568</v>
      </c>
      <c r="M17" s="16">
        <v>9.9999999999999995E-7</v>
      </c>
      <c r="N17" s="17" t="s">
        <v>568</v>
      </c>
      <c r="O17" s="16">
        <v>9.9999999999999995E-7</v>
      </c>
      <c r="P17"/>
      <c r="Q17" t="s">
        <v>203</v>
      </c>
    </row>
    <row r="18" spans="1:17" x14ac:dyDescent="0.3">
      <c r="A18" s="23">
        <v>14</v>
      </c>
      <c r="B18" t="s">
        <v>204</v>
      </c>
      <c r="C18" s="16">
        <v>20</v>
      </c>
      <c r="D18" s="17" t="s">
        <v>568</v>
      </c>
      <c r="E18" s="16">
        <v>20</v>
      </c>
      <c r="F18" s="17" t="s">
        <v>178</v>
      </c>
      <c r="G18" s="16">
        <v>20</v>
      </c>
      <c r="H18" s="17" t="s">
        <v>568</v>
      </c>
      <c r="I18" s="16">
        <v>20</v>
      </c>
      <c r="J18" s="17" t="s">
        <v>568</v>
      </c>
      <c r="K18" s="16">
        <v>20</v>
      </c>
      <c r="L18" s="17" t="s">
        <v>568</v>
      </c>
      <c r="M18" s="16">
        <v>20</v>
      </c>
      <c r="N18" s="17" t="s">
        <v>568</v>
      </c>
      <c r="O18" s="16">
        <v>20</v>
      </c>
      <c r="P18"/>
      <c r="Q18" t="s">
        <v>205</v>
      </c>
    </row>
    <row r="19" spans="1:17" x14ac:dyDescent="0.3">
      <c r="A19" s="23">
        <v>15</v>
      </c>
      <c r="B19" t="s">
        <v>206</v>
      </c>
      <c r="C19" s="16">
        <v>90000</v>
      </c>
      <c r="D19" s="17" t="s">
        <v>568</v>
      </c>
      <c r="E19" s="16">
        <v>90000</v>
      </c>
      <c r="F19" s="17" t="s">
        <v>178</v>
      </c>
      <c r="G19" s="16">
        <v>90000</v>
      </c>
      <c r="H19" s="17" t="s">
        <v>568</v>
      </c>
      <c r="I19" s="16">
        <v>90000</v>
      </c>
      <c r="J19" s="17" t="s">
        <v>568</v>
      </c>
      <c r="K19" s="16">
        <v>90000</v>
      </c>
      <c r="L19" s="17" t="s">
        <v>568</v>
      </c>
      <c r="M19" s="16">
        <v>90000</v>
      </c>
      <c r="N19" s="17" t="s">
        <v>568</v>
      </c>
      <c r="O19" s="16">
        <v>90000</v>
      </c>
      <c r="P19"/>
      <c r="Q19" t="s">
        <v>207</v>
      </c>
    </row>
    <row r="20" spans="1:17" x14ac:dyDescent="0.3">
      <c r="A20" s="23">
        <v>16</v>
      </c>
      <c r="B20" t="s">
        <v>208</v>
      </c>
      <c r="C20" s="16">
        <v>1</v>
      </c>
      <c r="D20" s="17" t="s">
        <v>568</v>
      </c>
      <c r="E20" s="16">
        <v>1</v>
      </c>
      <c r="F20" s="17" t="s">
        <v>178</v>
      </c>
      <c r="G20" s="16">
        <v>1</v>
      </c>
      <c r="H20" s="17" t="s">
        <v>568</v>
      </c>
      <c r="I20" s="16">
        <v>1</v>
      </c>
      <c r="J20" s="17" t="s">
        <v>568</v>
      </c>
      <c r="K20" s="16">
        <v>1</v>
      </c>
      <c r="L20" s="17" t="s">
        <v>568</v>
      </c>
      <c r="M20" s="16">
        <v>1</v>
      </c>
      <c r="N20" s="17" t="s">
        <v>568</v>
      </c>
      <c r="O20" s="16">
        <v>1</v>
      </c>
      <c r="P20"/>
      <c r="Q20" t="s">
        <v>209</v>
      </c>
    </row>
    <row r="21" spans="1:17" x14ac:dyDescent="0.3">
      <c r="A21" s="23">
        <v>17</v>
      </c>
      <c r="B21" t="s">
        <v>210</v>
      </c>
      <c r="C21" s="16">
        <v>0.1</v>
      </c>
      <c r="D21" s="17" t="s">
        <v>568</v>
      </c>
      <c r="E21" s="16">
        <v>0.1</v>
      </c>
      <c r="F21" s="17" t="s">
        <v>178</v>
      </c>
      <c r="G21" s="16">
        <v>0.1</v>
      </c>
      <c r="H21" s="17" t="s">
        <v>568</v>
      </c>
      <c r="I21" s="16">
        <v>0.1</v>
      </c>
      <c r="J21" s="17" t="s">
        <v>568</v>
      </c>
      <c r="K21" s="16">
        <v>0.1</v>
      </c>
      <c r="L21" s="17" t="s">
        <v>568</v>
      </c>
      <c r="M21" s="16">
        <v>0.1</v>
      </c>
      <c r="N21" s="17" t="s">
        <v>568</v>
      </c>
      <c r="O21" s="16">
        <v>0.1</v>
      </c>
      <c r="P21"/>
      <c r="Q21" t="s">
        <v>211</v>
      </c>
    </row>
    <row r="22" spans="1:17" x14ac:dyDescent="0.3">
      <c r="A22" s="23">
        <v>18</v>
      </c>
      <c r="B22" t="s">
        <v>212</v>
      </c>
      <c r="C22" s="16">
        <v>0.25</v>
      </c>
      <c r="D22" s="17"/>
      <c r="E22" s="16">
        <v>0.25</v>
      </c>
      <c r="F22" s="17" t="s">
        <v>178</v>
      </c>
      <c r="G22" s="16">
        <v>0.25</v>
      </c>
      <c r="H22" s="17" t="s">
        <v>71</v>
      </c>
      <c r="I22" s="16">
        <v>1</v>
      </c>
      <c r="J22" s="17" t="s">
        <v>568</v>
      </c>
      <c r="K22" s="16">
        <v>1</v>
      </c>
      <c r="L22" s="17"/>
      <c r="M22" s="16">
        <v>1</v>
      </c>
      <c r="N22" s="17"/>
      <c r="O22" s="16">
        <v>1</v>
      </c>
      <c r="P22"/>
      <c r="Q22" t="s">
        <v>213</v>
      </c>
    </row>
    <row r="23" spans="1:17" x14ac:dyDescent="0.3">
      <c r="A23" s="23">
        <v>19</v>
      </c>
      <c r="B23" t="s">
        <v>214</v>
      </c>
      <c r="C23" s="16">
        <v>0</v>
      </c>
      <c r="D23" s="17" t="s">
        <v>568</v>
      </c>
      <c r="E23" s="16">
        <v>0</v>
      </c>
      <c r="F23" s="17" t="s">
        <v>178</v>
      </c>
      <c r="G23" s="16">
        <v>0</v>
      </c>
      <c r="H23" s="17" t="s">
        <v>568</v>
      </c>
      <c r="I23" s="16">
        <v>0</v>
      </c>
      <c r="J23" s="17" t="s">
        <v>568</v>
      </c>
      <c r="K23" s="16">
        <v>0</v>
      </c>
      <c r="L23" s="17" t="s">
        <v>568</v>
      </c>
      <c r="M23" s="16">
        <v>0</v>
      </c>
      <c r="N23" s="17" t="s">
        <v>568</v>
      </c>
      <c r="O23" s="16">
        <v>0</v>
      </c>
      <c r="P23"/>
      <c r="Q23" t="s">
        <v>215</v>
      </c>
    </row>
    <row r="24" spans="1:17" x14ac:dyDescent="0.3">
      <c r="A24" s="23">
        <v>20</v>
      </c>
      <c r="B24" t="s">
        <v>216</v>
      </c>
      <c r="C24" s="16">
        <v>1</v>
      </c>
      <c r="D24" s="17" t="s">
        <v>568</v>
      </c>
      <c r="E24" s="16">
        <v>1</v>
      </c>
      <c r="F24" s="17" t="s">
        <v>178</v>
      </c>
      <c r="G24" s="16">
        <v>1</v>
      </c>
      <c r="H24" s="17" t="s">
        <v>568</v>
      </c>
      <c r="I24" s="16">
        <v>1</v>
      </c>
      <c r="J24" s="17" t="s">
        <v>568</v>
      </c>
      <c r="K24" s="16">
        <v>1</v>
      </c>
      <c r="L24" s="17" t="s">
        <v>568</v>
      </c>
      <c r="M24" s="16">
        <v>1</v>
      </c>
      <c r="N24" s="17" t="s">
        <v>568</v>
      </c>
      <c r="O24" s="16">
        <v>1</v>
      </c>
      <c r="P24"/>
      <c r="Q24" t="s">
        <v>217</v>
      </c>
    </row>
    <row r="25" spans="1:17" x14ac:dyDescent="0.3">
      <c r="A25" s="23">
        <v>21</v>
      </c>
      <c r="B25" t="s">
        <v>218</v>
      </c>
      <c r="C25" s="16">
        <v>0</v>
      </c>
      <c r="D25" s="17" t="s">
        <v>568</v>
      </c>
      <c r="E25" s="16">
        <v>0</v>
      </c>
      <c r="F25" s="17" t="s">
        <v>178</v>
      </c>
      <c r="G25" s="16">
        <v>0</v>
      </c>
      <c r="H25" s="17" t="s">
        <v>568</v>
      </c>
      <c r="I25" s="16">
        <v>0</v>
      </c>
      <c r="J25" s="17" t="s">
        <v>568</v>
      </c>
      <c r="K25" s="16">
        <v>0</v>
      </c>
      <c r="L25" s="17" t="s">
        <v>568</v>
      </c>
      <c r="M25" s="16">
        <v>0</v>
      </c>
      <c r="N25" s="17" t="s">
        <v>568</v>
      </c>
      <c r="O25" s="16">
        <v>0</v>
      </c>
      <c r="P25"/>
      <c r="Q25" t="s">
        <v>219</v>
      </c>
    </row>
    <row r="26" spans="1:17" x14ac:dyDescent="0.3">
      <c r="A26" s="23">
        <v>22</v>
      </c>
      <c r="B26" t="s">
        <v>220</v>
      </c>
      <c r="C26" s="16"/>
      <c r="D26" s="17" t="s">
        <v>568</v>
      </c>
      <c r="E26" s="16"/>
      <c r="F26" s="17" t="s">
        <v>64</v>
      </c>
      <c r="G26" s="16"/>
      <c r="H26" s="17" t="s">
        <v>568</v>
      </c>
      <c r="I26" s="16"/>
      <c r="J26" s="17" t="s">
        <v>568</v>
      </c>
      <c r="K26" s="16"/>
      <c r="L26" s="17" t="s">
        <v>568</v>
      </c>
      <c r="M26" s="16"/>
      <c r="N26" s="17" t="s">
        <v>568</v>
      </c>
      <c r="O26" s="16"/>
      <c r="P26"/>
    </row>
    <row r="27" spans="1:17" x14ac:dyDescent="0.3">
      <c r="A27" s="23">
        <v>23</v>
      </c>
      <c r="B27" t="s">
        <v>221</v>
      </c>
      <c r="C27" s="16"/>
      <c r="D27" s="17" t="s">
        <v>568</v>
      </c>
      <c r="E27" s="16"/>
      <c r="F27" s="17" t="s">
        <v>64</v>
      </c>
      <c r="G27" s="16"/>
      <c r="H27" s="17" t="s">
        <v>568</v>
      </c>
      <c r="I27" s="16"/>
      <c r="J27" s="17" t="s">
        <v>568</v>
      </c>
      <c r="K27" s="16"/>
      <c r="L27" s="17" t="s">
        <v>568</v>
      </c>
      <c r="M27" s="16"/>
      <c r="N27" s="17" t="s">
        <v>568</v>
      </c>
      <c r="O27" s="16"/>
      <c r="P27"/>
    </row>
    <row r="28" spans="1:17" x14ac:dyDescent="0.3">
      <c r="A28" s="23">
        <v>24</v>
      </c>
      <c r="B28" t="s">
        <v>222</v>
      </c>
      <c r="C28" s="16"/>
      <c r="D28" s="17" t="s">
        <v>568</v>
      </c>
      <c r="E28" s="16"/>
      <c r="F28" s="17" t="s">
        <v>64</v>
      </c>
      <c r="G28" s="16"/>
      <c r="H28" s="17" t="s">
        <v>568</v>
      </c>
      <c r="I28" s="16"/>
      <c r="J28" s="17" t="s">
        <v>568</v>
      </c>
      <c r="K28" s="16"/>
      <c r="L28" s="17" t="s">
        <v>568</v>
      </c>
      <c r="M28" s="16"/>
      <c r="N28" s="17" t="s">
        <v>568</v>
      </c>
      <c r="O28" s="16"/>
      <c r="P28"/>
    </row>
    <row r="29" spans="1:17" x14ac:dyDescent="0.3">
      <c r="A29" s="23">
        <v>25</v>
      </c>
      <c r="B29" t="s">
        <v>223</v>
      </c>
      <c r="C29" s="16"/>
      <c r="D29" s="17" t="s">
        <v>568</v>
      </c>
      <c r="E29" s="16"/>
      <c r="F29" s="17" t="s">
        <v>64</v>
      </c>
      <c r="G29" s="16"/>
      <c r="H29" s="17" t="s">
        <v>568</v>
      </c>
      <c r="I29" s="16"/>
      <c r="J29" s="17" t="s">
        <v>568</v>
      </c>
      <c r="K29" s="16"/>
      <c r="L29" s="17" t="s">
        <v>568</v>
      </c>
      <c r="M29" s="16"/>
      <c r="N29" s="17" t="s">
        <v>568</v>
      </c>
      <c r="O29" s="16"/>
      <c r="P29"/>
    </row>
    <row r="30" spans="1:17" x14ac:dyDescent="0.3">
      <c r="A30" s="23">
        <v>26</v>
      </c>
      <c r="B30" t="s">
        <v>224</v>
      </c>
      <c r="C30" s="16"/>
      <c r="D30" s="17" t="s">
        <v>568</v>
      </c>
      <c r="E30" s="16"/>
      <c r="F30" s="17" t="s">
        <v>64</v>
      </c>
      <c r="G30" s="16"/>
      <c r="H30" s="17" t="s">
        <v>568</v>
      </c>
      <c r="I30" s="16"/>
      <c r="J30" s="17" t="s">
        <v>568</v>
      </c>
      <c r="K30" s="16"/>
      <c r="L30" s="17" t="s">
        <v>568</v>
      </c>
      <c r="M30" s="16"/>
      <c r="N30" s="17" t="s">
        <v>568</v>
      </c>
      <c r="O30" s="16"/>
      <c r="P30"/>
    </row>
    <row r="31" spans="1:17" x14ac:dyDescent="0.3">
      <c r="A31" s="23">
        <v>27</v>
      </c>
      <c r="B31" t="s">
        <v>282</v>
      </c>
      <c r="C31" s="16" t="b">
        <v>0</v>
      </c>
      <c r="D31" s="17" t="s">
        <v>568</v>
      </c>
      <c r="E31" s="16" t="b">
        <v>0</v>
      </c>
      <c r="F31" s="17" t="s">
        <v>80</v>
      </c>
      <c r="G31" s="16" t="b">
        <v>0</v>
      </c>
      <c r="H31" s="17" t="s">
        <v>568</v>
      </c>
      <c r="I31" s="16" t="b">
        <v>0</v>
      </c>
      <c r="J31" s="17" t="s">
        <v>568</v>
      </c>
      <c r="K31" s="16" t="b">
        <v>0</v>
      </c>
      <c r="L31" s="17" t="s">
        <v>568</v>
      </c>
      <c r="M31" s="16" t="b">
        <v>0</v>
      </c>
      <c r="N31" s="17" t="s">
        <v>568</v>
      </c>
      <c r="O31" s="16" t="b">
        <v>0</v>
      </c>
      <c r="P31"/>
    </row>
    <row r="32" spans="1:17" x14ac:dyDescent="0.3">
      <c r="A32" s="23">
        <v>28</v>
      </c>
      <c r="B32" t="s">
        <v>225</v>
      </c>
      <c r="C32" s="16">
        <v>10</v>
      </c>
      <c r="D32" s="17" t="s">
        <v>568</v>
      </c>
      <c r="E32" s="16">
        <v>10</v>
      </c>
      <c r="F32" s="17" t="s">
        <v>178</v>
      </c>
      <c r="G32" s="16">
        <v>10</v>
      </c>
      <c r="H32" s="17" t="s">
        <v>568</v>
      </c>
      <c r="I32" s="16">
        <v>10</v>
      </c>
      <c r="J32" s="17" t="s">
        <v>568</v>
      </c>
      <c r="K32" s="16">
        <v>10</v>
      </c>
      <c r="L32" s="17" t="s">
        <v>568</v>
      </c>
      <c r="M32" s="16">
        <v>10</v>
      </c>
      <c r="N32" s="17" t="s">
        <v>568</v>
      </c>
      <c r="O32" s="16">
        <v>10</v>
      </c>
      <c r="P32"/>
      <c r="Q32" t="s">
        <v>226</v>
      </c>
    </row>
    <row r="33" spans="1:17" x14ac:dyDescent="0.3">
      <c r="A33" s="23">
        <v>29</v>
      </c>
      <c r="B33" t="s">
        <v>227</v>
      </c>
      <c r="C33" s="16">
        <v>18</v>
      </c>
      <c r="D33" s="17" t="s">
        <v>568</v>
      </c>
      <c r="E33" s="16">
        <v>18</v>
      </c>
      <c r="F33" s="17" t="s">
        <v>568</v>
      </c>
      <c r="G33" s="16">
        <v>18</v>
      </c>
      <c r="H33" s="17" t="s">
        <v>568</v>
      </c>
      <c r="I33" s="16">
        <v>18</v>
      </c>
      <c r="J33" s="17" t="s">
        <v>568</v>
      </c>
      <c r="K33" s="16">
        <v>18</v>
      </c>
      <c r="L33" s="17" t="s">
        <v>568</v>
      </c>
      <c r="M33" s="16">
        <v>18</v>
      </c>
      <c r="N33" s="17" t="s">
        <v>568</v>
      </c>
      <c r="O33" s="16">
        <v>18</v>
      </c>
      <c r="P33"/>
    </row>
    <row r="34" spans="1:17" x14ac:dyDescent="0.3">
      <c r="A34" s="23">
        <v>30</v>
      </c>
      <c r="B34" t="s">
        <v>72</v>
      </c>
      <c r="C34" s="16">
        <v>1</v>
      </c>
      <c r="D34" s="17" t="s">
        <v>568</v>
      </c>
      <c r="E34" s="16">
        <v>1</v>
      </c>
      <c r="F34" s="17" t="s">
        <v>568</v>
      </c>
      <c r="G34" s="16">
        <v>1</v>
      </c>
      <c r="H34" s="17" t="s">
        <v>568</v>
      </c>
      <c r="I34" s="16">
        <v>1</v>
      </c>
      <c r="J34" s="17" t="s">
        <v>568</v>
      </c>
      <c r="K34" s="16">
        <v>1</v>
      </c>
      <c r="L34" s="17" t="s">
        <v>568</v>
      </c>
      <c r="M34" s="16">
        <v>1</v>
      </c>
      <c r="N34" s="17" t="s">
        <v>568</v>
      </c>
      <c r="O34" s="16">
        <v>1</v>
      </c>
      <c r="P34"/>
    </row>
    <row r="35" spans="1:17" x14ac:dyDescent="0.3">
      <c r="A35" s="23">
        <v>31</v>
      </c>
      <c r="B35" t="s">
        <v>228</v>
      </c>
      <c r="C35" s="16">
        <v>1000</v>
      </c>
      <c r="D35" s="17" t="s">
        <v>568</v>
      </c>
      <c r="E35" s="16">
        <v>1000</v>
      </c>
      <c r="F35" s="17" t="s">
        <v>178</v>
      </c>
      <c r="G35" s="16">
        <v>1000</v>
      </c>
      <c r="H35" s="17" t="s">
        <v>568</v>
      </c>
      <c r="I35" s="16">
        <v>1000</v>
      </c>
      <c r="J35" s="17" t="s">
        <v>568</v>
      </c>
      <c r="K35" s="16">
        <v>1000</v>
      </c>
      <c r="L35" s="17" t="s">
        <v>568</v>
      </c>
      <c r="M35" s="16">
        <v>1000</v>
      </c>
      <c r="N35" s="17" t="s">
        <v>568</v>
      </c>
      <c r="O35" s="16">
        <v>1000</v>
      </c>
      <c r="P35"/>
      <c r="Q35" t="s">
        <v>229</v>
      </c>
    </row>
    <row r="36" spans="1:17" x14ac:dyDescent="0.3">
      <c r="A36" s="23">
        <v>32</v>
      </c>
      <c r="B36" t="s">
        <v>75</v>
      </c>
      <c r="C36" s="16">
        <v>0.05</v>
      </c>
      <c r="D36" s="17" t="s">
        <v>568</v>
      </c>
      <c r="E36" s="16">
        <v>0.05</v>
      </c>
      <c r="F36" s="17" t="s">
        <v>568</v>
      </c>
      <c r="G36" s="16">
        <v>0.05</v>
      </c>
      <c r="H36" s="17" t="s">
        <v>568</v>
      </c>
      <c r="I36" s="16">
        <v>0.05</v>
      </c>
      <c r="J36" s="17" t="s">
        <v>568</v>
      </c>
      <c r="K36" s="16">
        <v>0.05</v>
      </c>
      <c r="L36" s="17" t="s">
        <v>568</v>
      </c>
      <c r="M36" s="16">
        <v>0.05</v>
      </c>
      <c r="N36" s="17" t="s">
        <v>568</v>
      </c>
      <c r="O36" s="16">
        <v>0.05</v>
      </c>
      <c r="P36"/>
      <c r="Q36" t="s">
        <v>76</v>
      </c>
    </row>
    <row r="37" spans="1:17" x14ac:dyDescent="0.3">
      <c r="A37" s="23">
        <v>33</v>
      </c>
      <c r="B37" t="s">
        <v>77</v>
      </c>
      <c r="C37" s="16">
        <v>0.254</v>
      </c>
      <c r="D37" s="17" t="s">
        <v>568</v>
      </c>
      <c r="E37" s="16">
        <v>0.254</v>
      </c>
      <c r="F37" s="17" t="s">
        <v>568</v>
      </c>
      <c r="G37" s="16">
        <v>0.254</v>
      </c>
      <c r="H37" s="17" t="s">
        <v>568</v>
      </c>
      <c r="I37" s="16">
        <v>0.254</v>
      </c>
      <c r="J37" s="17" t="s">
        <v>568</v>
      </c>
      <c r="K37" s="16">
        <v>0.254</v>
      </c>
      <c r="L37" s="17" t="s">
        <v>568</v>
      </c>
      <c r="M37" s="16">
        <v>0.254</v>
      </c>
      <c r="N37" s="17" t="s">
        <v>568</v>
      </c>
      <c r="O37" s="16">
        <v>0.254</v>
      </c>
      <c r="P37"/>
    </row>
    <row r="38" spans="1:17" x14ac:dyDescent="0.3">
      <c r="A38" s="23">
        <v>34</v>
      </c>
      <c r="B38" t="s">
        <v>234</v>
      </c>
      <c r="C38" s="16">
        <v>25.4</v>
      </c>
      <c r="D38" s="17" t="s">
        <v>568</v>
      </c>
      <c r="E38" s="16">
        <v>25.4</v>
      </c>
      <c r="F38" s="17" t="s">
        <v>178</v>
      </c>
      <c r="G38" s="16">
        <v>25.4</v>
      </c>
      <c r="H38" s="17" t="s">
        <v>568</v>
      </c>
      <c r="I38" s="16">
        <v>25.4</v>
      </c>
      <c r="J38" s="17" t="s">
        <v>568</v>
      </c>
      <c r="K38" s="16">
        <v>25.4</v>
      </c>
      <c r="L38" s="17" t="s">
        <v>568</v>
      </c>
      <c r="M38" s="16">
        <v>25.4</v>
      </c>
      <c r="N38" s="17" t="s">
        <v>568</v>
      </c>
      <c r="O38" s="16">
        <v>25.4</v>
      </c>
      <c r="P38"/>
      <c r="Q38" t="s">
        <v>235</v>
      </c>
    </row>
    <row r="39" spans="1:17" x14ac:dyDescent="0.3">
      <c r="A39" s="23">
        <v>35</v>
      </c>
      <c r="B39" t="s">
        <v>470</v>
      </c>
      <c r="C39" s="16">
        <v>1.5</v>
      </c>
      <c r="D39" s="17" t="s">
        <v>568</v>
      </c>
      <c r="E39" s="16">
        <v>1.5</v>
      </c>
      <c r="F39" s="17" t="s">
        <v>568</v>
      </c>
      <c r="G39" s="16">
        <v>1.5</v>
      </c>
      <c r="H39" s="17" t="s">
        <v>568</v>
      </c>
      <c r="I39" s="16">
        <v>1.5</v>
      </c>
      <c r="J39" s="17" t="s">
        <v>568</v>
      </c>
      <c r="K39" s="16">
        <v>1.5</v>
      </c>
      <c r="L39" s="17" t="s">
        <v>568</v>
      </c>
      <c r="M39" s="16">
        <v>1.5</v>
      </c>
      <c r="N39" s="17" t="s">
        <v>568</v>
      </c>
      <c r="O39" s="16">
        <v>1.5</v>
      </c>
      <c r="P39"/>
    </row>
    <row r="40" spans="1:17" x14ac:dyDescent="0.3">
      <c r="A40" s="23">
        <v>36</v>
      </c>
      <c r="B40" t="s">
        <v>471</v>
      </c>
      <c r="C40" s="16">
        <v>1.5</v>
      </c>
      <c r="D40" s="17" t="s">
        <v>568</v>
      </c>
      <c r="E40" s="16">
        <v>1.5</v>
      </c>
      <c r="F40" s="17" t="s">
        <v>568</v>
      </c>
      <c r="G40" s="16">
        <v>1.5</v>
      </c>
      <c r="H40" s="17" t="s">
        <v>568</v>
      </c>
      <c r="I40" s="16">
        <v>1.5</v>
      </c>
      <c r="J40" s="17" t="s">
        <v>568</v>
      </c>
      <c r="K40" s="16">
        <v>1.5</v>
      </c>
      <c r="L40" s="17" t="s">
        <v>568</v>
      </c>
      <c r="M40" s="16">
        <v>1.5</v>
      </c>
      <c r="N40" s="17" t="s">
        <v>568</v>
      </c>
      <c r="O40" s="16">
        <v>1.5</v>
      </c>
      <c r="P40"/>
    </row>
    <row r="41" spans="1:17" x14ac:dyDescent="0.3">
      <c r="A41" s="23">
        <v>37</v>
      </c>
      <c r="B41" t="s">
        <v>78</v>
      </c>
      <c r="C41" s="16">
        <v>0</v>
      </c>
      <c r="D41" s="17" t="s">
        <v>568</v>
      </c>
      <c r="E41" s="16">
        <v>0</v>
      </c>
      <c r="F41" s="17" t="s">
        <v>568</v>
      </c>
      <c r="G41" s="16">
        <v>0</v>
      </c>
      <c r="H41" s="17" t="s">
        <v>568</v>
      </c>
      <c r="I41" s="16">
        <v>0</v>
      </c>
      <c r="J41" s="17" t="s">
        <v>568</v>
      </c>
      <c r="K41" s="16">
        <v>0</v>
      </c>
      <c r="L41" s="17" t="s">
        <v>568</v>
      </c>
      <c r="M41" s="16">
        <v>0</v>
      </c>
      <c r="N41" s="17" t="s">
        <v>568</v>
      </c>
      <c r="O41" s="16">
        <v>0</v>
      </c>
      <c r="P41"/>
      <c r="Q41" t="s">
        <v>79</v>
      </c>
    </row>
    <row r="42" spans="1:17" x14ac:dyDescent="0.3">
      <c r="A42" s="23">
        <v>38</v>
      </c>
      <c r="B42" t="s">
        <v>83</v>
      </c>
      <c r="C42" s="16">
        <v>1</v>
      </c>
      <c r="D42" s="17" t="s">
        <v>568</v>
      </c>
      <c r="E42" s="16">
        <v>1</v>
      </c>
      <c r="F42" s="17" t="s">
        <v>568</v>
      </c>
      <c r="G42" s="16">
        <v>1</v>
      </c>
      <c r="H42" s="17" t="s">
        <v>568</v>
      </c>
      <c r="I42" s="16">
        <v>1</v>
      </c>
      <c r="J42" s="17" t="s">
        <v>568</v>
      </c>
      <c r="K42" s="16">
        <v>1</v>
      </c>
      <c r="L42" s="17" t="s">
        <v>568</v>
      </c>
      <c r="M42" s="16">
        <v>1</v>
      </c>
      <c r="N42" s="17" t="s">
        <v>568</v>
      </c>
      <c r="O42" s="16">
        <v>1</v>
      </c>
      <c r="P42"/>
    </row>
    <row r="43" spans="1:17" x14ac:dyDescent="0.3">
      <c r="A43" s="23">
        <v>39</v>
      </c>
      <c r="B43" t="s">
        <v>240</v>
      </c>
      <c r="C43" s="16">
        <v>6</v>
      </c>
      <c r="D43" s="17" t="s">
        <v>568</v>
      </c>
      <c r="E43" s="16">
        <v>6</v>
      </c>
      <c r="F43" s="17" t="s">
        <v>568</v>
      </c>
      <c r="G43" s="16">
        <v>6</v>
      </c>
      <c r="H43" s="17" t="s">
        <v>568</v>
      </c>
      <c r="I43" s="16">
        <v>6</v>
      </c>
      <c r="J43" s="17" t="s">
        <v>568</v>
      </c>
      <c r="K43" s="16">
        <v>6</v>
      </c>
      <c r="L43" s="17" t="s">
        <v>568</v>
      </c>
      <c r="M43" s="16">
        <v>6</v>
      </c>
      <c r="N43" s="17" t="s">
        <v>568</v>
      </c>
      <c r="O43" s="16">
        <v>6</v>
      </c>
      <c r="P43"/>
      <c r="Q43" t="s">
        <v>241</v>
      </c>
    </row>
    <row r="44" spans="1:17" x14ac:dyDescent="0.3">
      <c r="A44" s="23">
        <v>40</v>
      </c>
      <c r="B44" t="s">
        <v>242</v>
      </c>
      <c r="C44" s="16">
        <v>3.1749999999999998</v>
      </c>
      <c r="D44" s="17" t="s">
        <v>568</v>
      </c>
      <c r="E44" s="16">
        <v>3.1749999999999998</v>
      </c>
      <c r="F44" s="17" t="s">
        <v>178</v>
      </c>
      <c r="G44" s="16">
        <v>3.1749999999999998</v>
      </c>
      <c r="H44" s="17" t="s">
        <v>568</v>
      </c>
      <c r="I44" s="16">
        <v>3.1749999999999998</v>
      </c>
      <c r="J44" s="17" t="s">
        <v>568</v>
      </c>
      <c r="K44" s="16">
        <v>3.1749999999999998</v>
      </c>
      <c r="L44" s="17" t="s">
        <v>568</v>
      </c>
      <c r="M44" s="16">
        <v>3.1749999999999998</v>
      </c>
      <c r="N44" s="17" t="s">
        <v>568</v>
      </c>
      <c r="O44" s="16">
        <v>3.1749999999999998</v>
      </c>
      <c r="P44"/>
      <c r="Q44" t="s">
        <v>243</v>
      </c>
    </row>
    <row r="45" spans="1:17" x14ac:dyDescent="0.3">
      <c r="A45" s="23">
        <v>41</v>
      </c>
      <c r="B45" t="s">
        <v>244</v>
      </c>
      <c r="C45" s="16">
        <v>30</v>
      </c>
      <c r="D45" s="17" t="s">
        <v>568</v>
      </c>
      <c r="E45" s="16">
        <v>30</v>
      </c>
      <c r="F45" s="17" t="s">
        <v>568</v>
      </c>
      <c r="G45" s="16">
        <v>30</v>
      </c>
      <c r="H45" s="17" t="s">
        <v>568</v>
      </c>
      <c r="I45" s="16">
        <v>30</v>
      </c>
      <c r="J45" s="17" t="s">
        <v>568</v>
      </c>
      <c r="K45" s="16">
        <v>30</v>
      </c>
      <c r="L45" s="17" t="s">
        <v>568</v>
      </c>
      <c r="M45" s="16">
        <v>30</v>
      </c>
      <c r="N45" s="17" t="s">
        <v>568</v>
      </c>
      <c r="O45" s="16">
        <v>30</v>
      </c>
      <c r="P45"/>
    </row>
    <row r="46" spans="1:17" x14ac:dyDescent="0.3">
      <c r="A46" s="23">
        <v>42</v>
      </c>
      <c r="B46" t="s">
        <v>245</v>
      </c>
      <c r="C46" s="16" t="b">
        <v>0</v>
      </c>
      <c r="D46" s="17" t="s">
        <v>568</v>
      </c>
      <c r="E46" s="16" t="b">
        <v>0</v>
      </c>
      <c r="F46" s="17" t="s">
        <v>568</v>
      </c>
      <c r="G46" s="16" t="b">
        <v>0</v>
      </c>
      <c r="H46" s="17" t="s">
        <v>568</v>
      </c>
      <c r="I46" s="16" t="b">
        <v>0</v>
      </c>
      <c r="J46" s="17" t="s">
        <v>568</v>
      </c>
      <c r="K46" s="16" t="b">
        <v>0</v>
      </c>
      <c r="L46" s="17" t="s">
        <v>568</v>
      </c>
      <c r="M46" s="16" t="b">
        <v>0</v>
      </c>
      <c r="N46" s="17" t="s">
        <v>568</v>
      </c>
      <c r="O46" s="16" t="b">
        <v>0</v>
      </c>
      <c r="P46"/>
    </row>
    <row r="47" spans="1:17" x14ac:dyDescent="0.3">
      <c r="A47" s="23">
        <v>43</v>
      </c>
      <c r="B47" t="s">
        <v>85</v>
      </c>
      <c r="C47" s="16">
        <v>6.2E-2</v>
      </c>
      <c r="D47" s="17" t="s">
        <v>568</v>
      </c>
      <c r="E47" s="16">
        <v>6.2E-2</v>
      </c>
      <c r="F47" s="17" t="s">
        <v>568</v>
      </c>
      <c r="G47" s="16">
        <v>6.2E-2</v>
      </c>
      <c r="H47" s="17" t="s">
        <v>568</v>
      </c>
      <c r="I47" s="16">
        <v>6.2E-2</v>
      </c>
      <c r="J47" s="17" t="s">
        <v>568</v>
      </c>
      <c r="K47" s="16">
        <v>6.2E-2</v>
      </c>
      <c r="L47" s="17" t="s">
        <v>568</v>
      </c>
      <c r="M47" s="16">
        <v>6.2E-2</v>
      </c>
      <c r="N47" s="17" t="s">
        <v>568</v>
      </c>
      <c r="O47" s="16">
        <v>6.2E-2</v>
      </c>
      <c r="P47"/>
    </row>
    <row r="48" spans="1:17" x14ac:dyDescent="0.3">
      <c r="A48" s="23">
        <v>44</v>
      </c>
      <c r="B48" t="s">
        <v>246</v>
      </c>
      <c r="C48" s="16" t="b">
        <v>0</v>
      </c>
      <c r="D48" s="17" t="s">
        <v>568</v>
      </c>
      <c r="E48" s="16" t="b">
        <v>0</v>
      </c>
      <c r="F48" s="17" t="s">
        <v>568</v>
      </c>
      <c r="G48" s="16" t="b">
        <v>0</v>
      </c>
      <c r="H48" s="17" t="s">
        <v>568</v>
      </c>
      <c r="I48" s="16" t="b">
        <v>0</v>
      </c>
      <c r="J48" s="17" t="s">
        <v>568</v>
      </c>
      <c r="K48" s="16" t="b">
        <v>0</v>
      </c>
      <c r="L48" s="17" t="s">
        <v>568</v>
      </c>
      <c r="M48" s="16" t="b">
        <v>0</v>
      </c>
      <c r="N48" s="17" t="s">
        <v>568</v>
      </c>
      <c r="O48" s="16" t="b">
        <v>0</v>
      </c>
      <c r="P48"/>
    </row>
    <row r="49" spans="1:17" x14ac:dyDescent="0.3">
      <c r="A49" s="23">
        <v>45</v>
      </c>
      <c r="B49" t="s">
        <v>247</v>
      </c>
      <c r="C49" s="16">
        <v>100000</v>
      </c>
      <c r="D49" s="17" t="s">
        <v>568</v>
      </c>
      <c r="E49" s="16">
        <v>100000</v>
      </c>
      <c r="F49" s="17" t="s">
        <v>568</v>
      </c>
      <c r="G49" s="16">
        <v>100000</v>
      </c>
      <c r="H49" s="17" t="s">
        <v>568</v>
      </c>
      <c r="I49" s="16">
        <v>100000</v>
      </c>
      <c r="J49" s="17" t="s">
        <v>568</v>
      </c>
      <c r="K49" s="16">
        <v>100000</v>
      </c>
      <c r="L49" s="17" t="s">
        <v>568</v>
      </c>
      <c r="M49" s="16">
        <v>100000</v>
      </c>
      <c r="N49" s="17" t="s">
        <v>568</v>
      </c>
      <c r="O49" s="16">
        <v>100000</v>
      </c>
      <c r="P49"/>
    </row>
    <row r="50" spans="1:17" x14ac:dyDescent="0.3">
      <c r="A50" s="23">
        <v>46</v>
      </c>
      <c r="B50" t="s">
        <v>248</v>
      </c>
      <c r="C50" s="16">
        <v>2</v>
      </c>
      <c r="D50" s="17" t="s">
        <v>568</v>
      </c>
      <c r="E50" s="16">
        <v>2</v>
      </c>
      <c r="F50" s="17" t="s">
        <v>568</v>
      </c>
      <c r="G50" s="16">
        <v>2</v>
      </c>
      <c r="H50" s="17" t="s">
        <v>568</v>
      </c>
      <c r="I50" s="16">
        <v>2</v>
      </c>
      <c r="J50" s="17" t="s">
        <v>568</v>
      </c>
      <c r="K50" s="16">
        <v>2</v>
      </c>
      <c r="L50" s="17" t="s">
        <v>568</v>
      </c>
      <c r="M50" s="16">
        <v>2</v>
      </c>
      <c r="N50" s="17" t="s">
        <v>568</v>
      </c>
      <c r="O50" s="16">
        <v>2</v>
      </c>
      <c r="P50"/>
    </row>
    <row r="51" spans="1:17" s="25" customFormat="1" ht="14.25" customHeight="1" thickBot="1" x14ac:dyDescent="0.35">
      <c r="A51" s="24">
        <v>47</v>
      </c>
      <c r="B51" s="25" t="s">
        <v>249</v>
      </c>
      <c r="C51" s="27">
        <v>1</v>
      </c>
      <c r="D51" s="28" t="s">
        <v>568</v>
      </c>
      <c r="E51" s="27">
        <v>1</v>
      </c>
      <c r="F51" s="28" t="s">
        <v>178</v>
      </c>
      <c r="G51" s="27">
        <v>1</v>
      </c>
      <c r="H51" s="28" t="s">
        <v>568</v>
      </c>
      <c r="I51" s="27">
        <v>1</v>
      </c>
      <c r="J51" s="28" t="s">
        <v>568</v>
      </c>
      <c r="K51" s="27">
        <v>1</v>
      </c>
      <c r="L51" s="28" t="s">
        <v>568</v>
      </c>
      <c r="M51" s="27">
        <v>1</v>
      </c>
      <c r="N51" s="28" t="s">
        <v>568</v>
      </c>
      <c r="O51" s="27">
        <v>1</v>
      </c>
      <c r="Q51" s="25" t="s">
        <v>250</v>
      </c>
    </row>
    <row r="53" spans="1:17" x14ac:dyDescent="0.3">
      <c r="B53" t="s">
        <v>625</v>
      </c>
    </row>
  </sheetData>
  <pageMargins left="0.7" right="0.7" top="0.75" bottom="0.75" header="0.3" footer="0.3"/>
  <pageSetup orientation="portrait" horizontalDpi="1200" verticalDpi="120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CC57FA-1B32-4FEA-9182-EB420AB6FEB5}">
  <sheetPr codeName="Sheet24">
    <tabColor theme="2"/>
  </sheetPr>
  <dimension ref="A1:DD44"/>
  <sheetViews>
    <sheetView workbookViewId="0">
      <selection activeCell="D62" sqref="D62"/>
    </sheetView>
  </sheetViews>
  <sheetFormatPr defaultRowHeight="14.4" x14ac:dyDescent="0.3"/>
  <cols>
    <col min="1" max="1" width="3" bestFit="1" customWidth="1"/>
    <col min="2" max="2" width="38" bestFit="1" customWidth="1"/>
    <col min="3" max="3" width="6" style="7" customWidth="1"/>
    <col min="4" max="4" width="7.44140625" style="11" customWidth="1"/>
    <col min="5" max="5" width="8.33203125" style="12" customWidth="1"/>
    <col min="6" max="6" width="8.33203125" style="11" customWidth="1"/>
    <col min="7" max="7" width="8.33203125" style="12" customWidth="1"/>
    <col min="8" max="8" width="8.33203125" style="11" customWidth="1"/>
    <col min="9" max="9" width="8.33203125" style="12" customWidth="1"/>
    <col min="10" max="10" width="8.33203125" style="11" customWidth="1"/>
    <col min="11" max="11" width="8.33203125" style="12" customWidth="1"/>
    <col min="12" max="12" width="8.33203125" style="11" customWidth="1"/>
    <col min="13" max="13" width="8.33203125" style="12" customWidth="1"/>
    <col min="14" max="14" width="10" style="11" customWidth="1"/>
    <col min="15" max="15" width="8.33203125" style="12" customWidth="1"/>
    <col min="16" max="16" width="8.33203125" style="11" customWidth="1"/>
    <col min="17" max="17" width="8.33203125" style="12" customWidth="1"/>
    <col min="18" max="18" width="8.33203125" style="11" customWidth="1"/>
    <col min="19" max="19" width="8.33203125" style="12" customWidth="1"/>
    <col min="20" max="20" width="8.33203125" style="11" customWidth="1"/>
    <col min="21" max="21" width="8.33203125" style="12" customWidth="1"/>
    <col min="22" max="22" width="11.33203125" customWidth="1"/>
    <col min="23" max="23" width="37.5546875" bestFit="1" customWidth="1"/>
    <col min="29" max="30" width="6" customWidth="1"/>
    <col min="31" max="31" width="6.109375" customWidth="1"/>
    <col min="33" max="33" width="37.5546875" bestFit="1" customWidth="1"/>
    <col min="39" max="40" width="6" customWidth="1"/>
    <col min="41" max="41" width="6.109375" customWidth="1"/>
    <col min="43" max="43" width="37.5546875" bestFit="1" customWidth="1"/>
    <col min="49" max="50" width="6" customWidth="1"/>
    <col min="51" max="51" width="6.109375" customWidth="1"/>
    <col min="53" max="53" width="37.5546875" bestFit="1" customWidth="1"/>
    <col min="59" max="60" width="6" customWidth="1"/>
    <col min="61" max="61" width="6.109375" customWidth="1"/>
    <col min="63" max="63" width="37.5546875" bestFit="1" customWidth="1"/>
    <col min="69" max="70" width="6" customWidth="1"/>
    <col min="71" max="71" width="6.109375" customWidth="1"/>
    <col min="72" max="72" width="10" customWidth="1"/>
    <col min="73" max="73" width="37.5546875" bestFit="1" customWidth="1"/>
    <col min="79" max="80" width="6" customWidth="1"/>
    <col min="81" max="81" width="6.109375" customWidth="1"/>
    <col min="82" max="82" width="10" customWidth="1"/>
    <col min="83" max="83" width="37.5546875" bestFit="1" customWidth="1"/>
    <col min="89" max="90" width="6" customWidth="1"/>
    <col min="91" max="91" width="6.109375" customWidth="1"/>
    <col min="93" max="93" width="37.5546875" bestFit="1" customWidth="1"/>
    <col min="98" max="98" width="22" customWidth="1"/>
    <col min="99" max="100" width="6" customWidth="1"/>
    <col min="101" max="101" width="6.109375" customWidth="1"/>
    <col min="103" max="103" width="37.5546875" bestFit="1" customWidth="1"/>
    <col min="106" max="106" width="9.6640625" customWidth="1"/>
  </cols>
  <sheetData>
    <row r="1" spans="1:108" s="22" customFormat="1" ht="78.75" customHeight="1" x14ac:dyDescent="0.3">
      <c r="A1" s="18" t="s">
        <v>0</v>
      </c>
      <c r="B1" s="19" t="s">
        <v>56</v>
      </c>
      <c r="C1" s="20" t="str">
        <f>CMVs!$M$2</f>
        <v>Total Deltas</v>
      </c>
      <c r="D1" s="20" t="str">
        <f>CMVs!N2</f>
        <v>CMV 100 (23.1.0) Value</v>
      </c>
      <c r="E1" s="20" t="str">
        <f>CMVs!O2</f>
        <v>Delta from CMV 90 to CMV 100</v>
      </c>
      <c r="F1" s="20" t="str">
        <f>CMVs!P2</f>
        <v>CMV 90 (22.1.1) Value</v>
      </c>
      <c r="G1" s="20" t="str">
        <f>CMVs!Q2</f>
        <v>Delta from CMV 80 to CMV 90</v>
      </c>
      <c r="H1" s="20" t="str">
        <f>CMVs!R2</f>
        <v>CMV 80 (22.1.0) Value</v>
      </c>
      <c r="I1" s="20" t="str">
        <f>CMVs!S2</f>
        <v>Delta from CMV 70 to CMV 80</v>
      </c>
      <c r="J1" s="20" t="str">
        <f>CMVs!T2</f>
        <v>CMV 70 (21.1.2) Value</v>
      </c>
      <c r="K1" s="20" t="str">
        <f>CMVs!U2</f>
        <v>Same CMV</v>
      </c>
      <c r="L1" s="20" t="str">
        <f>CMVs!V2</f>
        <v>CMV 70 (21.1.1) Value</v>
      </c>
      <c r="M1" s="20" t="str">
        <f>CMVs!W2</f>
        <v>Same CMV</v>
      </c>
      <c r="N1" s="20" t="str">
        <f>CMVs!X2</f>
        <v>CMV 70 (21.1.0) Value</v>
      </c>
      <c r="O1" s="20" t="str">
        <f>CMVs!Y2</f>
        <v>Delta from CMV 60 to CMV 70</v>
      </c>
      <c r="P1" s="20" t="str">
        <f>CMVs!Z2</f>
        <v>CMV 60 (20.1.2) Value</v>
      </c>
      <c r="Q1" s="20" t="str">
        <f>CMVs!AA2</f>
        <v>Same CMV</v>
      </c>
      <c r="R1" s="20" t="str">
        <f>CMVs!AB2</f>
        <v>CMV 60 (20.1.1) Value</v>
      </c>
      <c r="S1" s="20" t="str">
        <f>CMVs!AC2</f>
        <v>Same CMV</v>
      </c>
      <c r="T1" s="20" t="str">
        <f>CMVs!AD2</f>
        <v>CMV 60 (20.1.0) Value</v>
      </c>
      <c r="U1" s="21" t="s">
        <v>63</v>
      </c>
      <c r="V1" s="22" t="s">
        <v>0</v>
      </c>
      <c r="W1" s="22" t="s">
        <v>90</v>
      </c>
      <c r="X1" s="22" t="s">
        <v>91</v>
      </c>
      <c r="Y1" s="22" t="s">
        <v>92</v>
      </c>
      <c r="Z1" s="22" t="s">
        <v>93</v>
      </c>
      <c r="AA1" s="22" t="s">
        <v>94</v>
      </c>
      <c r="AB1" s="22" t="s">
        <v>95</v>
      </c>
      <c r="AC1" s="22" t="s">
        <v>96</v>
      </c>
      <c r="AD1" s="22" t="s">
        <v>97</v>
      </c>
      <c r="AE1" s="22" t="s">
        <v>98</v>
      </c>
      <c r="AF1" s="22" t="s">
        <v>99</v>
      </c>
      <c r="AG1" s="22" t="s">
        <v>100</v>
      </c>
      <c r="AH1" s="22" t="s">
        <v>101</v>
      </c>
      <c r="AI1" s="22" t="s">
        <v>102</v>
      </c>
      <c r="AJ1" s="22" t="s">
        <v>103</v>
      </c>
      <c r="AK1" s="22" t="s">
        <v>104</v>
      </c>
      <c r="AL1" s="22" t="s">
        <v>105</v>
      </c>
      <c r="AM1" s="22" t="s">
        <v>106</v>
      </c>
      <c r="AN1" s="22" t="s">
        <v>107</v>
      </c>
      <c r="AO1" s="22" t="s">
        <v>108</v>
      </c>
      <c r="AP1" s="22" t="s">
        <v>109</v>
      </c>
      <c r="AQ1" s="22" t="s">
        <v>110</v>
      </c>
      <c r="AR1" s="22" t="s">
        <v>111</v>
      </c>
      <c r="AS1" s="22" t="s">
        <v>112</v>
      </c>
      <c r="AT1" s="22" t="s">
        <v>113</v>
      </c>
      <c r="AU1" s="22" t="s">
        <v>114</v>
      </c>
      <c r="AV1" s="22" t="s">
        <v>115</v>
      </c>
      <c r="AW1" s="22" t="s">
        <v>116</v>
      </c>
      <c r="AX1" s="22" t="s">
        <v>117</v>
      </c>
      <c r="AY1" s="22" t="s">
        <v>118</v>
      </c>
      <c r="AZ1" s="22" t="s">
        <v>119</v>
      </c>
      <c r="BA1" s="22" t="s">
        <v>120</v>
      </c>
      <c r="BB1" s="22" t="s">
        <v>121</v>
      </c>
      <c r="BC1" s="22" t="s">
        <v>122</v>
      </c>
      <c r="BD1" s="22" t="s">
        <v>123</v>
      </c>
      <c r="BE1" s="22" t="s">
        <v>124</v>
      </c>
      <c r="BF1" s="22" t="s">
        <v>125</v>
      </c>
      <c r="BG1" s="22" t="s">
        <v>126</v>
      </c>
      <c r="BH1" s="22" t="s">
        <v>127</v>
      </c>
      <c r="BI1" s="22" t="s">
        <v>128</v>
      </c>
      <c r="BJ1" s="22" t="s">
        <v>129</v>
      </c>
      <c r="BK1" s="22" t="s">
        <v>130</v>
      </c>
      <c r="BL1" s="22" t="s">
        <v>131</v>
      </c>
      <c r="BM1" s="22" t="s">
        <v>132</v>
      </c>
      <c r="BN1" s="22" t="s">
        <v>133</v>
      </c>
      <c r="BO1" s="22" t="s">
        <v>134</v>
      </c>
      <c r="BP1" s="22" t="s">
        <v>135</v>
      </c>
      <c r="BQ1" s="22" t="s">
        <v>136</v>
      </c>
      <c r="BR1" s="22" t="s">
        <v>137</v>
      </c>
      <c r="BS1" s="22" t="s">
        <v>138</v>
      </c>
      <c r="BT1" s="22" t="s">
        <v>139</v>
      </c>
      <c r="BU1" s="22" t="s">
        <v>140</v>
      </c>
      <c r="BV1" s="22" t="s">
        <v>141</v>
      </c>
      <c r="BW1" s="22" t="s">
        <v>142</v>
      </c>
      <c r="BX1" s="22" t="s">
        <v>143</v>
      </c>
      <c r="BY1" s="22" t="s">
        <v>144</v>
      </c>
      <c r="BZ1" s="22" t="s">
        <v>145</v>
      </c>
      <c r="CA1" s="22" t="s">
        <v>146</v>
      </c>
      <c r="CB1" s="22" t="s">
        <v>147</v>
      </c>
      <c r="CC1" s="22" t="s">
        <v>148</v>
      </c>
      <c r="CD1" s="22" t="s">
        <v>149</v>
      </c>
      <c r="CE1" s="22" t="s">
        <v>150</v>
      </c>
      <c r="CF1" s="22" t="s">
        <v>151</v>
      </c>
      <c r="CG1" s="22" t="s">
        <v>152</v>
      </c>
      <c r="CH1" s="22" t="s">
        <v>153</v>
      </c>
      <c r="CI1" s="22" t="s">
        <v>154</v>
      </c>
      <c r="CJ1" s="22" t="s">
        <v>155</v>
      </c>
      <c r="CK1" s="22" t="s">
        <v>156</v>
      </c>
      <c r="CL1" s="22" t="s">
        <v>157</v>
      </c>
      <c r="CM1" s="22" t="s">
        <v>158</v>
      </c>
      <c r="CN1" s="22" t="s">
        <v>159</v>
      </c>
      <c r="CO1" s="22" t="s">
        <v>160</v>
      </c>
      <c r="CP1" s="22" t="s">
        <v>161</v>
      </c>
      <c r="CQ1" s="22" t="s">
        <v>162</v>
      </c>
      <c r="CR1" s="22" t="s">
        <v>163</v>
      </c>
      <c r="CS1" s="22" t="s">
        <v>164</v>
      </c>
      <c r="CT1" s="22" t="s">
        <v>165</v>
      </c>
      <c r="CU1" s="22" t="s">
        <v>166</v>
      </c>
      <c r="CV1" s="22" t="s">
        <v>167</v>
      </c>
      <c r="CW1" s="22" t="s">
        <v>168</v>
      </c>
      <c r="CX1" s="22" t="s">
        <v>169</v>
      </c>
      <c r="CY1" s="22" t="s">
        <v>170</v>
      </c>
      <c r="CZ1" s="22" t="s">
        <v>171</v>
      </c>
      <c r="DA1" s="22" t="s">
        <v>172</v>
      </c>
      <c r="DB1" s="22" t="s">
        <v>173</v>
      </c>
      <c r="DC1" s="22" t="s">
        <v>174</v>
      </c>
      <c r="DD1" s="22" t="s">
        <v>175</v>
      </c>
    </row>
    <row r="2" spans="1:108" x14ac:dyDescent="0.3">
      <c r="A2" s="23">
        <v>1</v>
      </c>
      <c r="B2" t="str">
        <f t="shared" ref="B2:B44" si="0">IF(W2&gt;0,W2,IF(AG2&gt;0,AG2,IF(AQ2&gt;0,AQ2,IF(BA2&gt;0,BA2,IF(BK2&gt;0,BK2,IF(BU2&gt;0,BU2,IF(CE2&gt;0,CE2,IF(CO2&gt;0,CO2,IF(CY2&gt;0,CY2,"fix")))))))))</f>
        <v>castThicknessAlgorithm</v>
      </c>
      <c r="C2" s="14">
        <f>SUM(AC2:AE2,AM2:AO2,AW2:AY2,BG2:BI2,BQ2:BS2,CA2:CC2,CK2:CM2,CU2:CW2)</f>
        <v>3</v>
      </c>
      <c r="D2" s="16" t="str">
        <f t="shared" ref="D2:D13" si="1">Y2</f>
        <v>Legacy Voxel-Based</v>
      </c>
      <c r="E2" s="17" t="str">
        <f t="shared" ref="E2:E13" si="2">IF(AF2&gt;0,AF2,"-")</f>
        <v>-</v>
      </c>
      <c r="F2" s="16" t="str">
        <f t="shared" ref="F2:F13" si="3">AI2</f>
        <v>Legacy Voxel-Based</v>
      </c>
      <c r="G2" s="17" t="str">
        <f>IF(AP2&gt;0,AP2,"-")</f>
        <v>-</v>
      </c>
      <c r="H2" s="16" t="str">
        <f t="shared" ref="H2:H13" si="4">AS2</f>
        <v>Legacy Voxel-Based</v>
      </c>
      <c r="I2" s="17" t="str">
        <f>IF(AZ2&gt;0,AZ2,"-")</f>
        <v>Added</v>
      </c>
      <c r="J2" s="16">
        <f t="shared" ref="J2:J13" si="5">BC2</f>
        <v>0</v>
      </c>
      <c r="K2" s="17" t="str">
        <f>IF(BJ2&gt;0,BJ2,"-")</f>
        <v>-</v>
      </c>
      <c r="L2" s="16">
        <f t="shared" ref="L2:L13" si="6">BM2</f>
        <v>0</v>
      </c>
      <c r="M2" s="17" t="str">
        <f>IF(BT2&gt;0,BT2,"-")</f>
        <v>-</v>
      </c>
      <c r="N2" s="16">
        <f t="shared" ref="N2:N13" si="7">BW2</f>
        <v>0</v>
      </c>
      <c r="O2" s="17" t="str">
        <f>IF(CD2&gt;0,CD2,"-")</f>
        <v>-</v>
      </c>
      <c r="P2" s="16">
        <f t="shared" ref="P2:P33" si="8">CG2</f>
        <v>0</v>
      </c>
      <c r="Q2" s="17" t="str">
        <f t="shared" ref="Q2:Q33" si="9">IF(CN2&gt;0,CN2,"-")</f>
        <v>-</v>
      </c>
      <c r="R2" s="16">
        <f t="shared" ref="R2:R13" si="10">CQ2</f>
        <v>0</v>
      </c>
      <c r="S2" s="17" t="str">
        <f t="shared" ref="S2:S13" si="11">IF(CV2&gt;0,CV2,"-")</f>
        <v>-</v>
      </c>
      <c r="T2" s="15">
        <f t="shared" ref="T2:T13" si="12">DA2</f>
        <v>0</v>
      </c>
      <c r="U2"/>
      <c r="V2">
        <f>A2</f>
        <v>1</v>
      </c>
      <c r="W2" t="s">
        <v>179</v>
      </c>
      <c r="X2" t="s">
        <v>180</v>
      </c>
      <c r="Y2" t="s">
        <v>183</v>
      </c>
      <c r="AB2" t="s">
        <v>182</v>
      </c>
      <c r="AC2">
        <f>IF(W2=AG2,0,1)</f>
        <v>0</v>
      </c>
      <c r="AD2">
        <f>IF(Y2=AI2,0,1)</f>
        <v>0</v>
      </c>
      <c r="AE2">
        <f>IF(AB2=AL2,0,1)</f>
        <v>0</v>
      </c>
      <c r="AG2" t="s">
        <v>179</v>
      </c>
      <c r="AH2" t="s">
        <v>180</v>
      </c>
      <c r="AI2" t="s">
        <v>183</v>
      </c>
      <c r="AL2" t="s">
        <v>182</v>
      </c>
      <c r="AM2">
        <f>IF(AG2=AQ2,0,1)</f>
        <v>0</v>
      </c>
      <c r="AN2">
        <f>IF(AI2=AS2,0,1)</f>
        <v>0</v>
      </c>
      <c r="AO2">
        <f>IF(AL2=AV2,0,1)</f>
        <v>0</v>
      </c>
      <c r="AQ2" t="s">
        <v>179</v>
      </c>
      <c r="AR2" t="s">
        <v>180</v>
      </c>
      <c r="AS2" t="s">
        <v>183</v>
      </c>
      <c r="AV2" t="s">
        <v>182</v>
      </c>
      <c r="AW2">
        <f>IF(AQ2=BA2,0,1)</f>
        <v>1</v>
      </c>
      <c r="AX2">
        <f>IF(AS2=BC2,0,1)</f>
        <v>1</v>
      </c>
      <c r="AY2">
        <f>IF(AV2=BF2,0,1)</f>
        <v>1</v>
      </c>
      <c r="AZ2" t="s">
        <v>80</v>
      </c>
      <c r="BG2">
        <f>IF(BA2=BK2,0,1)</f>
        <v>0</v>
      </c>
      <c r="BH2">
        <f>IF(BC2=BM2,0,1)</f>
        <v>0</v>
      </c>
      <c r="BI2">
        <f>IF(BF2=BP2,0,1)</f>
        <v>0</v>
      </c>
      <c r="BQ2">
        <f>IF(BK2=BU2,0,1)</f>
        <v>0</v>
      </c>
      <c r="BR2">
        <f>IF(BM2=BW2,0,1)</f>
        <v>0</v>
      </c>
      <c r="BS2">
        <f>IF(BP2=BZ2,0,1)</f>
        <v>0</v>
      </c>
      <c r="CA2">
        <f>IF(BU2=CE2,0,1)</f>
        <v>0</v>
      </c>
      <c r="CB2">
        <f>IF(BW2=CG2,0,1)</f>
        <v>0</v>
      </c>
      <c r="CC2">
        <f>IF(BZ2=CJ2,0,1)</f>
        <v>0</v>
      </c>
      <c r="CK2">
        <f>IF(CE2=CO2,0,1)</f>
        <v>0</v>
      </c>
      <c r="CL2">
        <f>IF(CG2=CQ2,0,1)</f>
        <v>0</v>
      </c>
      <c r="CM2">
        <f>IF(CJ2=CT2,0,1)</f>
        <v>0</v>
      </c>
      <c r="CU2">
        <f>IF(CO2=CY2,0,1)</f>
        <v>0</v>
      </c>
      <c r="CV2">
        <f>IF(CQ2=DA2,0,1)</f>
        <v>0</v>
      </c>
      <c r="CW2">
        <f>IF(CT2=DD2,0,1)</f>
        <v>0</v>
      </c>
    </row>
    <row r="3" spans="1:108" x14ac:dyDescent="0.3">
      <c r="A3" s="23">
        <v>2</v>
      </c>
      <c r="B3" t="str">
        <f t="shared" si="0"/>
        <v>drawDirAccessibleSheetFactor</v>
      </c>
      <c r="C3" s="14">
        <f t="shared" ref="C3:C44" si="13">SUM(AC3:AE3,AM3:AO3,AW3:AY3,BG3:BI3,BQ3:BS3,CA3:CC3,CK3:CM3,CU3:CW3)</f>
        <v>1</v>
      </c>
      <c r="D3" s="16">
        <f t="shared" si="1"/>
        <v>0</v>
      </c>
      <c r="E3" s="17" t="str">
        <f t="shared" si="2"/>
        <v>New Note</v>
      </c>
      <c r="F3" s="16">
        <f t="shared" si="3"/>
        <v>0</v>
      </c>
      <c r="G3" s="17" t="str">
        <f t="shared" ref="G3:G44" si="14">IF(AP3&gt;0,AP3,"-")</f>
        <v>-</v>
      </c>
      <c r="H3" s="16">
        <f t="shared" si="4"/>
        <v>0</v>
      </c>
      <c r="I3" s="17" t="str">
        <f t="shared" ref="I3:I44" si="15">IF(AZ3&gt;0,AZ3,"-")</f>
        <v>-</v>
      </c>
      <c r="J3" s="16">
        <f t="shared" si="5"/>
        <v>0</v>
      </c>
      <c r="K3" s="17" t="str">
        <f t="shared" ref="K3:K44" si="16">IF(BJ3&gt;0,BJ3,"-")</f>
        <v>-</v>
      </c>
      <c r="L3" s="16">
        <f t="shared" si="6"/>
        <v>0</v>
      </c>
      <c r="M3" s="17" t="str">
        <f t="shared" ref="M3:M44" si="17">IF(BT3&gt;0,BT3,"-")</f>
        <v>-</v>
      </c>
      <c r="N3" s="16">
        <f t="shared" si="7"/>
        <v>0</v>
      </c>
      <c r="O3" s="17" t="str">
        <f t="shared" ref="O3:O44" si="18">IF(CD3&gt;0,CD3,"-")</f>
        <v>-</v>
      </c>
      <c r="P3" s="16">
        <f t="shared" si="8"/>
        <v>0</v>
      </c>
      <c r="Q3" s="17" t="str">
        <f t="shared" si="9"/>
        <v>-</v>
      </c>
      <c r="R3" s="16">
        <f t="shared" si="10"/>
        <v>0</v>
      </c>
      <c r="S3" s="17" t="str">
        <f t="shared" si="11"/>
        <v>-</v>
      </c>
      <c r="T3" s="15">
        <f t="shared" si="12"/>
        <v>0</v>
      </c>
      <c r="U3"/>
      <c r="V3">
        <f t="shared" ref="V3:V44" si="19">A3</f>
        <v>2</v>
      </c>
      <c r="W3" t="s">
        <v>186</v>
      </c>
      <c r="X3" t="s">
        <v>67</v>
      </c>
      <c r="Y3">
        <v>0</v>
      </c>
      <c r="AB3" t="s">
        <v>187</v>
      </c>
      <c r="AC3">
        <f t="shared" ref="AC3:AC44" si="20">IF(W3=AG3,0,1)</f>
        <v>0</v>
      </c>
      <c r="AD3">
        <f t="shared" ref="AD3:AD44" si="21">IF(Y3=AI3,0,1)</f>
        <v>0</v>
      </c>
      <c r="AE3">
        <f t="shared" ref="AE3:AE44" si="22">IF(AB3=AL3,0,1)</f>
        <v>1</v>
      </c>
      <c r="AF3" t="s">
        <v>178</v>
      </c>
      <c r="AG3" t="s">
        <v>186</v>
      </c>
      <c r="AH3" t="s">
        <v>67</v>
      </c>
      <c r="AI3">
        <v>0</v>
      </c>
      <c r="AM3">
        <f t="shared" ref="AM3:AM44" si="23">IF(AG3=AQ3,0,1)</f>
        <v>0</v>
      </c>
      <c r="AN3">
        <f t="shared" ref="AN3:AN44" si="24">IF(AI3=AS3,0,1)</f>
        <v>0</v>
      </c>
      <c r="AO3">
        <f t="shared" ref="AO3:AO44" si="25">IF(AL3=AV3,0,1)</f>
        <v>0</v>
      </c>
      <c r="AQ3" t="s">
        <v>186</v>
      </c>
      <c r="AR3" t="s">
        <v>67</v>
      </c>
      <c r="AS3">
        <v>0</v>
      </c>
      <c r="AW3">
        <f t="shared" ref="AW3:AW44" si="26">IF(AQ3=BA3,0,1)</f>
        <v>0</v>
      </c>
      <c r="AX3">
        <f t="shared" ref="AX3:AX44" si="27">IF(AS3=BC3,0,1)</f>
        <v>0</v>
      </c>
      <c r="AY3">
        <f t="shared" ref="AY3:AY44" si="28">IF(AV3=BF3,0,1)</f>
        <v>0</v>
      </c>
      <c r="BA3" t="s">
        <v>186</v>
      </c>
      <c r="BB3" t="s">
        <v>67</v>
      </c>
      <c r="BC3">
        <v>0</v>
      </c>
      <c r="BG3">
        <f t="shared" ref="BG3:BG44" si="29">IF(BA3=BK3,0,1)</f>
        <v>0</v>
      </c>
      <c r="BH3">
        <f t="shared" ref="BH3:BH44" si="30">IF(BC3=BM3,0,1)</f>
        <v>0</v>
      </c>
      <c r="BI3">
        <f t="shared" ref="BI3:BI44" si="31">IF(BF3=BP3,0,1)</f>
        <v>0</v>
      </c>
      <c r="BK3" t="s">
        <v>186</v>
      </c>
      <c r="BL3" t="s">
        <v>67</v>
      </c>
      <c r="BM3">
        <v>0</v>
      </c>
      <c r="BQ3">
        <f t="shared" ref="BQ3:BQ44" si="32">IF(BK3=BU3,0,1)</f>
        <v>0</v>
      </c>
      <c r="BR3">
        <f t="shared" ref="BR3:BR44" si="33">IF(BM3=BW3,0,1)</f>
        <v>0</v>
      </c>
      <c r="BS3">
        <f t="shared" ref="BS3:BS44" si="34">IF(BP3=BZ3,0,1)</f>
        <v>0</v>
      </c>
      <c r="BU3" t="s">
        <v>186</v>
      </c>
      <c r="BV3" t="s">
        <v>67</v>
      </c>
      <c r="BW3">
        <v>0</v>
      </c>
      <c r="CA3">
        <f t="shared" ref="CA3:CA44" si="35">IF(BU3=CE3,0,1)</f>
        <v>0</v>
      </c>
      <c r="CB3">
        <f t="shared" ref="CB3:CB44" si="36">IF(BW3=CG3,0,1)</f>
        <v>0</v>
      </c>
      <c r="CC3">
        <f t="shared" ref="CC3:CC44" si="37">IF(BZ3=CJ3,0,1)</f>
        <v>0</v>
      </c>
      <c r="CE3" t="s">
        <v>186</v>
      </c>
      <c r="CF3" t="s">
        <v>67</v>
      </c>
      <c r="CG3">
        <v>0</v>
      </c>
      <c r="CK3">
        <f t="shared" ref="CK3:CK44" si="38">IF(CE3=CO3,0,1)</f>
        <v>0</v>
      </c>
      <c r="CL3">
        <f t="shared" ref="CL3:CL44" si="39">IF(CG3=CQ3,0,1)</f>
        <v>0</v>
      </c>
      <c r="CM3">
        <f t="shared" ref="CM3:CM44" si="40">IF(CJ3=CT3,0,1)</f>
        <v>0</v>
      </c>
      <c r="CO3" t="s">
        <v>186</v>
      </c>
      <c r="CP3" t="s">
        <v>67</v>
      </c>
      <c r="CQ3">
        <v>0</v>
      </c>
      <c r="CU3">
        <f t="shared" ref="CU3:CU44" si="41">IF(CO3=CY3,0,1)</f>
        <v>0</v>
      </c>
      <c r="CV3">
        <f t="shared" ref="CV3:CV44" si="42">IF(CQ3=DA3,0,1)</f>
        <v>0</v>
      </c>
      <c r="CW3">
        <f t="shared" ref="CW3:CW44" si="43">IF(CT3=DD3,0,1)</f>
        <v>0</v>
      </c>
      <c r="CY3" t="s">
        <v>186</v>
      </c>
      <c r="CZ3" t="s">
        <v>67</v>
      </c>
      <c r="DA3">
        <v>0</v>
      </c>
    </row>
    <row r="4" spans="1:108" x14ac:dyDescent="0.3">
      <c r="A4" s="23">
        <v>3</v>
      </c>
      <c r="B4" t="str">
        <f t="shared" si="0"/>
        <v>drawDirAnalyzeRibs</v>
      </c>
      <c r="C4" s="14">
        <f t="shared" si="13"/>
        <v>1</v>
      </c>
      <c r="D4" s="16" t="b">
        <f t="shared" si="1"/>
        <v>0</v>
      </c>
      <c r="E4" s="17" t="str">
        <f t="shared" si="2"/>
        <v>New Note</v>
      </c>
      <c r="F4" s="16" t="b">
        <f t="shared" si="3"/>
        <v>0</v>
      </c>
      <c r="G4" s="17" t="str">
        <f t="shared" si="14"/>
        <v>-</v>
      </c>
      <c r="H4" s="16" t="b">
        <f t="shared" si="4"/>
        <v>0</v>
      </c>
      <c r="I4" s="17" t="str">
        <f t="shared" si="15"/>
        <v>-</v>
      </c>
      <c r="J4" s="16" t="b">
        <f t="shared" si="5"/>
        <v>0</v>
      </c>
      <c r="K4" s="17" t="str">
        <f t="shared" si="16"/>
        <v>-</v>
      </c>
      <c r="L4" s="16" t="b">
        <f t="shared" si="6"/>
        <v>0</v>
      </c>
      <c r="M4" s="17" t="str">
        <f t="shared" si="17"/>
        <v>-</v>
      </c>
      <c r="N4" s="16" t="b">
        <f t="shared" si="7"/>
        <v>0</v>
      </c>
      <c r="O4" s="17" t="str">
        <f t="shared" si="18"/>
        <v>-</v>
      </c>
      <c r="P4" s="16" t="b">
        <f t="shared" si="8"/>
        <v>0</v>
      </c>
      <c r="Q4" s="17" t="str">
        <f t="shared" si="9"/>
        <v>-</v>
      </c>
      <c r="R4" s="16" t="b">
        <f t="shared" si="10"/>
        <v>0</v>
      </c>
      <c r="S4" s="17" t="str">
        <f t="shared" si="11"/>
        <v>-</v>
      </c>
      <c r="T4" s="15" t="b">
        <f t="shared" si="12"/>
        <v>0</v>
      </c>
      <c r="U4"/>
      <c r="V4">
        <f t="shared" si="19"/>
        <v>3</v>
      </c>
      <c r="W4" t="s">
        <v>188</v>
      </c>
      <c r="X4" t="s">
        <v>82</v>
      </c>
      <c r="Y4" t="b">
        <v>0</v>
      </c>
      <c r="AB4" t="s">
        <v>189</v>
      </c>
      <c r="AC4">
        <f t="shared" si="20"/>
        <v>0</v>
      </c>
      <c r="AD4">
        <f t="shared" si="21"/>
        <v>0</v>
      </c>
      <c r="AE4">
        <f t="shared" si="22"/>
        <v>1</v>
      </c>
      <c r="AF4" t="s">
        <v>178</v>
      </c>
      <c r="AG4" t="s">
        <v>188</v>
      </c>
      <c r="AH4" t="s">
        <v>82</v>
      </c>
      <c r="AI4" t="b">
        <v>0</v>
      </c>
      <c r="AM4">
        <f t="shared" si="23"/>
        <v>0</v>
      </c>
      <c r="AN4">
        <f t="shared" si="24"/>
        <v>0</v>
      </c>
      <c r="AO4">
        <f t="shared" si="25"/>
        <v>0</v>
      </c>
      <c r="AQ4" t="s">
        <v>188</v>
      </c>
      <c r="AR4" t="s">
        <v>82</v>
      </c>
      <c r="AS4" t="b">
        <v>0</v>
      </c>
      <c r="AW4">
        <f t="shared" si="26"/>
        <v>0</v>
      </c>
      <c r="AX4">
        <f t="shared" si="27"/>
        <v>0</v>
      </c>
      <c r="AY4">
        <f t="shared" si="28"/>
        <v>0</v>
      </c>
      <c r="BA4" t="s">
        <v>188</v>
      </c>
      <c r="BB4" t="s">
        <v>82</v>
      </c>
      <c r="BC4" t="b">
        <v>0</v>
      </c>
      <c r="BG4">
        <f t="shared" si="29"/>
        <v>0</v>
      </c>
      <c r="BH4">
        <f t="shared" si="30"/>
        <v>0</v>
      </c>
      <c r="BI4">
        <f t="shared" si="31"/>
        <v>0</v>
      </c>
      <c r="BK4" t="s">
        <v>188</v>
      </c>
      <c r="BL4" t="s">
        <v>82</v>
      </c>
      <c r="BM4" t="b">
        <v>0</v>
      </c>
      <c r="BQ4">
        <f t="shared" si="32"/>
        <v>0</v>
      </c>
      <c r="BR4">
        <f t="shared" si="33"/>
        <v>0</v>
      </c>
      <c r="BS4">
        <f t="shared" si="34"/>
        <v>0</v>
      </c>
      <c r="BU4" t="s">
        <v>188</v>
      </c>
      <c r="BV4" t="s">
        <v>82</v>
      </c>
      <c r="BW4" t="b">
        <v>0</v>
      </c>
      <c r="CA4">
        <f t="shared" si="35"/>
        <v>0</v>
      </c>
      <c r="CB4">
        <f t="shared" si="36"/>
        <v>0</v>
      </c>
      <c r="CC4">
        <f t="shared" si="37"/>
        <v>0</v>
      </c>
      <c r="CE4" t="s">
        <v>188</v>
      </c>
      <c r="CF4" t="s">
        <v>82</v>
      </c>
      <c r="CG4" t="b">
        <v>0</v>
      </c>
      <c r="CK4">
        <f t="shared" si="38"/>
        <v>0</v>
      </c>
      <c r="CL4">
        <f t="shared" si="39"/>
        <v>0</v>
      </c>
      <c r="CM4">
        <f t="shared" si="40"/>
        <v>0</v>
      </c>
      <c r="CO4" t="s">
        <v>188</v>
      </c>
      <c r="CP4" t="s">
        <v>82</v>
      </c>
      <c r="CQ4" t="b">
        <v>0</v>
      </c>
      <c r="CU4">
        <f t="shared" si="41"/>
        <v>0</v>
      </c>
      <c r="CV4">
        <f t="shared" si="42"/>
        <v>0</v>
      </c>
      <c r="CW4">
        <f t="shared" si="43"/>
        <v>0</v>
      </c>
      <c r="CY4" t="s">
        <v>188</v>
      </c>
      <c r="CZ4" t="s">
        <v>82</v>
      </c>
      <c r="DA4" t="b">
        <v>0</v>
      </c>
    </row>
    <row r="5" spans="1:108" x14ac:dyDescent="0.3">
      <c r="A5" s="23">
        <v>4</v>
      </c>
      <c r="B5" t="str">
        <f t="shared" si="0"/>
        <v>drawDirAxisShareFactor</v>
      </c>
      <c r="C5" s="14">
        <f t="shared" si="13"/>
        <v>1</v>
      </c>
      <c r="D5" s="16">
        <f t="shared" si="1"/>
        <v>0.03</v>
      </c>
      <c r="E5" s="17" t="str">
        <f t="shared" si="2"/>
        <v>New Note</v>
      </c>
      <c r="F5" s="16">
        <f t="shared" si="3"/>
        <v>0.03</v>
      </c>
      <c r="G5" s="17" t="str">
        <f t="shared" si="14"/>
        <v>-</v>
      </c>
      <c r="H5" s="16">
        <f t="shared" si="4"/>
        <v>0.03</v>
      </c>
      <c r="I5" s="17" t="str">
        <f t="shared" si="15"/>
        <v>-</v>
      </c>
      <c r="J5" s="16">
        <f t="shared" si="5"/>
        <v>0.03</v>
      </c>
      <c r="K5" s="17" t="str">
        <f t="shared" si="16"/>
        <v>-</v>
      </c>
      <c r="L5" s="16">
        <f t="shared" si="6"/>
        <v>0.03</v>
      </c>
      <c r="M5" s="17" t="str">
        <f t="shared" si="17"/>
        <v>-</v>
      </c>
      <c r="N5" s="16">
        <f t="shared" si="7"/>
        <v>0.03</v>
      </c>
      <c r="O5" s="17" t="str">
        <f t="shared" si="18"/>
        <v>-</v>
      </c>
      <c r="P5" s="16">
        <f t="shared" si="8"/>
        <v>0.03</v>
      </c>
      <c r="Q5" s="17" t="str">
        <f t="shared" si="9"/>
        <v>-</v>
      </c>
      <c r="R5" s="16">
        <f t="shared" si="10"/>
        <v>0.03</v>
      </c>
      <c r="S5" s="17" t="str">
        <f t="shared" si="11"/>
        <v>-</v>
      </c>
      <c r="T5" s="15">
        <f t="shared" si="12"/>
        <v>0.03</v>
      </c>
      <c r="U5"/>
      <c r="V5">
        <f t="shared" si="19"/>
        <v>4</v>
      </c>
      <c r="W5" t="s">
        <v>190</v>
      </c>
      <c r="X5" t="s">
        <v>67</v>
      </c>
      <c r="Y5">
        <v>0.03</v>
      </c>
      <c r="AB5" t="s">
        <v>191</v>
      </c>
      <c r="AC5">
        <f t="shared" si="20"/>
        <v>0</v>
      </c>
      <c r="AD5">
        <f t="shared" si="21"/>
        <v>0</v>
      </c>
      <c r="AE5">
        <f t="shared" si="22"/>
        <v>1</v>
      </c>
      <c r="AF5" t="s">
        <v>178</v>
      </c>
      <c r="AG5" t="s">
        <v>190</v>
      </c>
      <c r="AH5" t="s">
        <v>67</v>
      </c>
      <c r="AI5">
        <v>0.03</v>
      </c>
      <c r="AM5">
        <f t="shared" si="23"/>
        <v>0</v>
      </c>
      <c r="AN5">
        <f t="shared" si="24"/>
        <v>0</v>
      </c>
      <c r="AO5">
        <f t="shared" si="25"/>
        <v>0</v>
      </c>
      <c r="AQ5" t="s">
        <v>190</v>
      </c>
      <c r="AR5" t="s">
        <v>67</v>
      </c>
      <c r="AS5">
        <v>0.03</v>
      </c>
      <c r="AW5">
        <f t="shared" si="26"/>
        <v>0</v>
      </c>
      <c r="AX5">
        <f t="shared" si="27"/>
        <v>0</v>
      </c>
      <c r="AY5">
        <f t="shared" si="28"/>
        <v>0</v>
      </c>
      <c r="BA5" t="s">
        <v>190</v>
      </c>
      <c r="BB5" t="s">
        <v>67</v>
      </c>
      <c r="BC5">
        <v>0.03</v>
      </c>
      <c r="BG5">
        <f t="shared" si="29"/>
        <v>0</v>
      </c>
      <c r="BH5">
        <f t="shared" si="30"/>
        <v>0</v>
      </c>
      <c r="BI5">
        <f t="shared" si="31"/>
        <v>0</v>
      </c>
      <c r="BK5" t="s">
        <v>190</v>
      </c>
      <c r="BL5" t="s">
        <v>67</v>
      </c>
      <c r="BM5">
        <v>0.03</v>
      </c>
      <c r="BQ5">
        <f t="shared" si="32"/>
        <v>0</v>
      </c>
      <c r="BR5">
        <f t="shared" si="33"/>
        <v>0</v>
      </c>
      <c r="BS5">
        <f t="shared" si="34"/>
        <v>0</v>
      </c>
      <c r="BU5" t="s">
        <v>190</v>
      </c>
      <c r="BV5" t="s">
        <v>67</v>
      </c>
      <c r="BW5">
        <v>0.03</v>
      </c>
      <c r="CA5">
        <f t="shared" si="35"/>
        <v>0</v>
      </c>
      <c r="CB5">
        <f t="shared" si="36"/>
        <v>0</v>
      </c>
      <c r="CC5">
        <f t="shared" si="37"/>
        <v>0</v>
      </c>
      <c r="CE5" t="s">
        <v>190</v>
      </c>
      <c r="CF5" t="s">
        <v>67</v>
      </c>
      <c r="CG5">
        <v>0.03</v>
      </c>
      <c r="CK5">
        <f t="shared" si="38"/>
        <v>0</v>
      </c>
      <c r="CL5">
        <f t="shared" si="39"/>
        <v>0</v>
      </c>
      <c r="CM5">
        <f t="shared" si="40"/>
        <v>0</v>
      </c>
      <c r="CO5" t="s">
        <v>190</v>
      </c>
      <c r="CP5" t="s">
        <v>67</v>
      </c>
      <c r="CQ5">
        <v>0.03</v>
      </c>
      <c r="CU5">
        <f t="shared" si="41"/>
        <v>0</v>
      </c>
      <c r="CV5">
        <f t="shared" si="42"/>
        <v>0</v>
      </c>
      <c r="CW5">
        <f t="shared" si="43"/>
        <v>0</v>
      </c>
      <c r="CY5" t="s">
        <v>190</v>
      </c>
      <c r="CZ5" t="s">
        <v>67</v>
      </c>
      <c r="DA5">
        <v>0.03</v>
      </c>
    </row>
    <row r="6" spans="1:108" x14ac:dyDescent="0.3">
      <c r="A6" s="23">
        <v>5</v>
      </c>
      <c r="B6" t="str">
        <f t="shared" si="0"/>
        <v>drawDirBoxHeightFactor</v>
      </c>
      <c r="C6" s="14">
        <f t="shared" si="13"/>
        <v>1</v>
      </c>
      <c r="D6" s="16">
        <f t="shared" si="1"/>
        <v>0.1</v>
      </c>
      <c r="E6" s="17" t="str">
        <f t="shared" si="2"/>
        <v>New Note</v>
      </c>
      <c r="F6" s="16">
        <f t="shared" si="3"/>
        <v>0.1</v>
      </c>
      <c r="G6" s="17" t="str">
        <f t="shared" si="14"/>
        <v>-</v>
      </c>
      <c r="H6" s="16">
        <f t="shared" si="4"/>
        <v>0.1</v>
      </c>
      <c r="I6" s="17" t="str">
        <f t="shared" si="15"/>
        <v>-</v>
      </c>
      <c r="J6" s="16">
        <f t="shared" si="5"/>
        <v>0.1</v>
      </c>
      <c r="K6" s="17" t="str">
        <f t="shared" si="16"/>
        <v>-</v>
      </c>
      <c r="L6" s="16">
        <f t="shared" si="6"/>
        <v>0.1</v>
      </c>
      <c r="M6" s="17" t="str">
        <f t="shared" si="17"/>
        <v>-</v>
      </c>
      <c r="N6" s="16">
        <f t="shared" si="7"/>
        <v>0.1</v>
      </c>
      <c r="O6" s="17" t="str">
        <f t="shared" si="18"/>
        <v>-</v>
      </c>
      <c r="P6" s="16">
        <f t="shared" si="8"/>
        <v>0.1</v>
      </c>
      <c r="Q6" s="17" t="str">
        <f t="shared" si="9"/>
        <v>-</v>
      </c>
      <c r="R6" s="16">
        <f t="shared" si="10"/>
        <v>0.1</v>
      </c>
      <c r="S6" s="17" t="str">
        <f t="shared" si="11"/>
        <v>-</v>
      </c>
      <c r="T6" s="15">
        <f t="shared" si="12"/>
        <v>0.1</v>
      </c>
      <c r="U6"/>
      <c r="V6">
        <f t="shared" si="19"/>
        <v>5</v>
      </c>
      <c r="W6" t="s">
        <v>192</v>
      </c>
      <c r="X6" t="s">
        <v>67</v>
      </c>
      <c r="Y6">
        <v>0.1</v>
      </c>
      <c r="AB6" t="s">
        <v>193</v>
      </c>
      <c r="AC6">
        <f t="shared" si="20"/>
        <v>0</v>
      </c>
      <c r="AD6">
        <f t="shared" si="21"/>
        <v>0</v>
      </c>
      <c r="AE6">
        <f t="shared" si="22"/>
        <v>1</v>
      </c>
      <c r="AF6" t="s">
        <v>178</v>
      </c>
      <c r="AG6" t="s">
        <v>192</v>
      </c>
      <c r="AH6" t="s">
        <v>67</v>
      </c>
      <c r="AI6">
        <v>0.1</v>
      </c>
      <c r="AM6">
        <f t="shared" si="23"/>
        <v>0</v>
      </c>
      <c r="AN6">
        <f t="shared" si="24"/>
        <v>0</v>
      </c>
      <c r="AO6">
        <f t="shared" si="25"/>
        <v>0</v>
      </c>
      <c r="AQ6" t="s">
        <v>192</v>
      </c>
      <c r="AR6" t="s">
        <v>67</v>
      </c>
      <c r="AS6">
        <v>0.1</v>
      </c>
      <c r="AW6">
        <f t="shared" si="26"/>
        <v>0</v>
      </c>
      <c r="AX6">
        <f t="shared" si="27"/>
        <v>0</v>
      </c>
      <c r="AY6">
        <f t="shared" si="28"/>
        <v>0</v>
      </c>
      <c r="BA6" t="s">
        <v>192</v>
      </c>
      <c r="BB6" t="s">
        <v>67</v>
      </c>
      <c r="BC6">
        <v>0.1</v>
      </c>
      <c r="BG6">
        <f t="shared" si="29"/>
        <v>0</v>
      </c>
      <c r="BH6">
        <f t="shared" si="30"/>
        <v>0</v>
      </c>
      <c r="BI6">
        <f t="shared" si="31"/>
        <v>0</v>
      </c>
      <c r="BK6" t="s">
        <v>192</v>
      </c>
      <c r="BL6" t="s">
        <v>67</v>
      </c>
      <c r="BM6">
        <v>0.1</v>
      </c>
      <c r="BQ6">
        <f t="shared" si="32"/>
        <v>0</v>
      </c>
      <c r="BR6">
        <f t="shared" si="33"/>
        <v>0</v>
      </c>
      <c r="BS6">
        <f t="shared" si="34"/>
        <v>0</v>
      </c>
      <c r="BU6" t="s">
        <v>192</v>
      </c>
      <c r="BV6" t="s">
        <v>67</v>
      </c>
      <c r="BW6">
        <v>0.1</v>
      </c>
      <c r="CA6">
        <f t="shared" si="35"/>
        <v>0</v>
      </c>
      <c r="CB6">
        <f t="shared" si="36"/>
        <v>0</v>
      </c>
      <c r="CC6">
        <f t="shared" si="37"/>
        <v>0</v>
      </c>
      <c r="CE6" t="s">
        <v>192</v>
      </c>
      <c r="CF6" t="s">
        <v>67</v>
      </c>
      <c r="CG6">
        <v>0.1</v>
      </c>
      <c r="CK6">
        <f t="shared" si="38"/>
        <v>0</v>
      </c>
      <c r="CL6">
        <f t="shared" si="39"/>
        <v>0</v>
      </c>
      <c r="CM6">
        <f t="shared" si="40"/>
        <v>0</v>
      </c>
      <c r="CO6" t="s">
        <v>192</v>
      </c>
      <c r="CP6" t="s">
        <v>67</v>
      </c>
      <c r="CQ6">
        <v>0.1</v>
      </c>
      <c r="CU6">
        <f t="shared" si="41"/>
        <v>0</v>
      </c>
      <c r="CV6">
        <f t="shared" si="42"/>
        <v>0</v>
      </c>
      <c r="CW6">
        <f t="shared" si="43"/>
        <v>0</v>
      </c>
      <c r="CY6" t="s">
        <v>192</v>
      </c>
      <c r="CZ6" t="s">
        <v>67</v>
      </c>
      <c r="DA6">
        <v>0.1</v>
      </c>
    </row>
    <row r="7" spans="1:108" x14ac:dyDescent="0.3">
      <c r="A7" s="23">
        <v>6</v>
      </c>
      <c r="B7" t="str">
        <f t="shared" si="0"/>
        <v>drawDirFlatPartingLineWeight</v>
      </c>
      <c r="C7" s="14">
        <f t="shared" si="13"/>
        <v>1</v>
      </c>
      <c r="D7" s="16">
        <f t="shared" si="1"/>
        <v>0.2</v>
      </c>
      <c r="E7" s="17" t="str">
        <f t="shared" si="2"/>
        <v>New Note</v>
      </c>
      <c r="F7" s="16">
        <f t="shared" si="3"/>
        <v>0.2</v>
      </c>
      <c r="G7" s="17" t="str">
        <f t="shared" si="14"/>
        <v>-</v>
      </c>
      <c r="H7" s="16">
        <f t="shared" si="4"/>
        <v>0.2</v>
      </c>
      <c r="I7" s="17" t="str">
        <f t="shared" si="15"/>
        <v>-</v>
      </c>
      <c r="J7" s="16">
        <f t="shared" si="5"/>
        <v>0.2</v>
      </c>
      <c r="K7" s="17" t="str">
        <f t="shared" si="16"/>
        <v>-</v>
      </c>
      <c r="L7" s="16">
        <f t="shared" si="6"/>
        <v>0.2</v>
      </c>
      <c r="M7" s="17" t="str">
        <f t="shared" si="17"/>
        <v>-</v>
      </c>
      <c r="N7" s="16">
        <f t="shared" si="7"/>
        <v>0.2</v>
      </c>
      <c r="O7" s="17" t="str">
        <f t="shared" si="18"/>
        <v>-</v>
      </c>
      <c r="P7" s="16">
        <f t="shared" si="8"/>
        <v>0.2</v>
      </c>
      <c r="Q7" s="17" t="str">
        <f t="shared" si="9"/>
        <v>-</v>
      </c>
      <c r="R7" s="16">
        <f t="shared" si="10"/>
        <v>0.2</v>
      </c>
      <c r="S7" s="17" t="str">
        <f t="shared" si="11"/>
        <v>-</v>
      </c>
      <c r="T7" s="15">
        <f t="shared" si="12"/>
        <v>0.2</v>
      </c>
      <c r="U7"/>
      <c r="V7">
        <f t="shared" si="19"/>
        <v>6</v>
      </c>
      <c r="W7" t="s">
        <v>194</v>
      </c>
      <c r="X7" t="s">
        <v>67</v>
      </c>
      <c r="Y7">
        <v>0.2</v>
      </c>
      <c r="AB7" t="s">
        <v>195</v>
      </c>
      <c r="AC7">
        <f t="shared" si="20"/>
        <v>0</v>
      </c>
      <c r="AD7">
        <f t="shared" si="21"/>
        <v>0</v>
      </c>
      <c r="AE7">
        <f t="shared" si="22"/>
        <v>1</v>
      </c>
      <c r="AF7" t="s">
        <v>178</v>
      </c>
      <c r="AG7" t="s">
        <v>194</v>
      </c>
      <c r="AH7" t="s">
        <v>67</v>
      </c>
      <c r="AI7">
        <v>0.2</v>
      </c>
      <c r="AM7">
        <f t="shared" si="23"/>
        <v>0</v>
      </c>
      <c r="AN7">
        <f t="shared" si="24"/>
        <v>0</v>
      </c>
      <c r="AO7">
        <f t="shared" si="25"/>
        <v>0</v>
      </c>
      <c r="AQ7" t="s">
        <v>194</v>
      </c>
      <c r="AR7" t="s">
        <v>67</v>
      </c>
      <c r="AS7">
        <v>0.2</v>
      </c>
      <c r="AW7">
        <f t="shared" si="26"/>
        <v>0</v>
      </c>
      <c r="AX7">
        <f t="shared" si="27"/>
        <v>0</v>
      </c>
      <c r="AY7">
        <f t="shared" si="28"/>
        <v>0</v>
      </c>
      <c r="BA7" t="s">
        <v>194</v>
      </c>
      <c r="BB7" t="s">
        <v>67</v>
      </c>
      <c r="BC7">
        <v>0.2</v>
      </c>
      <c r="BG7">
        <f t="shared" si="29"/>
        <v>0</v>
      </c>
      <c r="BH7">
        <f t="shared" si="30"/>
        <v>0</v>
      </c>
      <c r="BI7">
        <f t="shared" si="31"/>
        <v>0</v>
      </c>
      <c r="BK7" t="s">
        <v>194</v>
      </c>
      <c r="BL7" t="s">
        <v>67</v>
      </c>
      <c r="BM7">
        <v>0.2</v>
      </c>
      <c r="BQ7">
        <f t="shared" si="32"/>
        <v>0</v>
      </c>
      <c r="BR7">
        <f t="shared" si="33"/>
        <v>0</v>
      </c>
      <c r="BS7">
        <f t="shared" si="34"/>
        <v>0</v>
      </c>
      <c r="BU7" t="s">
        <v>194</v>
      </c>
      <c r="BV7" t="s">
        <v>67</v>
      </c>
      <c r="BW7">
        <v>0.2</v>
      </c>
      <c r="CA7">
        <f t="shared" si="35"/>
        <v>0</v>
      </c>
      <c r="CB7">
        <f t="shared" si="36"/>
        <v>0</v>
      </c>
      <c r="CC7">
        <f t="shared" si="37"/>
        <v>0</v>
      </c>
      <c r="CE7" t="s">
        <v>194</v>
      </c>
      <c r="CF7" t="s">
        <v>67</v>
      </c>
      <c r="CG7">
        <v>0.2</v>
      </c>
      <c r="CK7">
        <f t="shared" si="38"/>
        <v>0</v>
      </c>
      <c r="CL7">
        <f t="shared" si="39"/>
        <v>0</v>
      </c>
      <c r="CM7">
        <f t="shared" si="40"/>
        <v>0</v>
      </c>
      <c r="CO7" t="s">
        <v>194</v>
      </c>
      <c r="CP7" t="s">
        <v>67</v>
      </c>
      <c r="CQ7">
        <v>0.2</v>
      </c>
      <c r="CU7">
        <f t="shared" si="41"/>
        <v>0</v>
      </c>
      <c r="CV7">
        <f t="shared" si="42"/>
        <v>0</v>
      </c>
      <c r="CW7">
        <f t="shared" si="43"/>
        <v>0</v>
      </c>
      <c r="CY7" t="s">
        <v>194</v>
      </c>
      <c r="CZ7" t="s">
        <v>67</v>
      </c>
      <c r="DA7">
        <v>0.2</v>
      </c>
    </row>
    <row r="8" spans="1:108" x14ac:dyDescent="0.3">
      <c r="A8" s="23">
        <v>7</v>
      </c>
      <c r="B8" t="str">
        <f t="shared" si="0"/>
        <v>drawDirGrillFactor</v>
      </c>
      <c r="C8" s="14">
        <f t="shared" si="13"/>
        <v>1</v>
      </c>
      <c r="D8" s="16">
        <f t="shared" si="1"/>
        <v>1</v>
      </c>
      <c r="E8" s="17" t="str">
        <f t="shared" si="2"/>
        <v>New Note</v>
      </c>
      <c r="F8" s="16">
        <f t="shared" si="3"/>
        <v>1</v>
      </c>
      <c r="G8" s="17" t="str">
        <f t="shared" si="14"/>
        <v>-</v>
      </c>
      <c r="H8" s="16">
        <f t="shared" si="4"/>
        <v>1</v>
      </c>
      <c r="I8" s="17" t="str">
        <f t="shared" si="15"/>
        <v>-</v>
      </c>
      <c r="J8" s="16">
        <f t="shared" si="5"/>
        <v>1</v>
      </c>
      <c r="K8" s="17" t="str">
        <f t="shared" si="16"/>
        <v>-</v>
      </c>
      <c r="L8" s="16">
        <f t="shared" si="6"/>
        <v>1</v>
      </c>
      <c r="M8" s="17" t="str">
        <f t="shared" si="17"/>
        <v>-</v>
      </c>
      <c r="N8" s="16">
        <f t="shared" si="7"/>
        <v>1</v>
      </c>
      <c r="O8" s="17" t="str">
        <f t="shared" si="18"/>
        <v>-</v>
      </c>
      <c r="P8" s="16">
        <f t="shared" si="8"/>
        <v>1</v>
      </c>
      <c r="Q8" s="17" t="str">
        <f t="shared" si="9"/>
        <v>-</v>
      </c>
      <c r="R8" s="16">
        <f t="shared" si="10"/>
        <v>1</v>
      </c>
      <c r="S8" s="17" t="str">
        <f t="shared" si="11"/>
        <v>-</v>
      </c>
      <c r="T8" s="15">
        <f t="shared" si="12"/>
        <v>1</v>
      </c>
      <c r="U8"/>
      <c r="V8">
        <f t="shared" si="19"/>
        <v>7</v>
      </c>
      <c r="W8" t="s">
        <v>196</v>
      </c>
      <c r="X8" t="s">
        <v>67</v>
      </c>
      <c r="Y8">
        <v>1</v>
      </c>
      <c r="AB8" t="s">
        <v>197</v>
      </c>
      <c r="AC8">
        <f t="shared" si="20"/>
        <v>0</v>
      </c>
      <c r="AD8">
        <f t="shared" si="21"/>
        <v>0</v>
      </c>
      <c r="AE8">
        <f t="shared" si="22"/>
        <v>1</v>
      </c>
      <c r="AF8" t="s">
        <v>178</v>
      </c>
      <c r="AG8" t="s">
        <v>196</v>
      </c>
      <c r="AH8" t="s">
        <v>67</v>
      </c>
      <c r="AI8">
        <v>1</v>
      </c>
      <c r="AM8">
        <f t="shared" si="23"/>
        <v>0</v>
      </c>
      <c r="AN8">
        <f t="shared" si="24"/>
        <v>0</v>
      </c>
      <c r="AO8">
        <f t="shared" si="25"/>
        <v>0</v>
      </c>
      <c r="AQ8" t="s">
        <v>196</v>
      </c>
      <c r="AR8" t="s">
        <v>67</v>
      </c>
      <c r="AS8">
        <v>1</v>
      </c>
      <c r="AW8">
        <f t="shared" si="26"/>
        <v>0</v>
      </c>
      <c r="AX8">
        <f t="shared" si="27"/>
        <v>0</v>
      </c>
      <c r="AY8">
        <f t="shared" si="28"/>
        <v>0</v>
      </c>
      <c r="BA8" t="s">
        <v>196</v>
      </c>
      <c r="BB8" t="s">
        <v>67</v>
      </c>
      <c r="BC8">
        <v>1</v>
      </c>
      <c r="BG8">
        <f t="shared" si="29"/>
        <v>0</v>
      </c>
      <c r="BH8">
        <f t="shared" si="30"/>
        <v>0</v>
      </c>
      <c r="BI8">
        <f t="shared" si="31"/>
        <v>0</v>
      </c>
      <c r="BK8" t="s">
        <v>196</v>
      </c>
      <c r="BL8" t="s">
        <v>67</v>
      </c>
      <c r="BM8">
        <v>1</v>
      </c>
      <c r="BQ8">
        <f t="shared" si="32"/>
        <v>0</v>
      </c>
      <c r="BR8">
        <f t="shared" si="33"/>
        <v>0</v>
      </c>
      <c r="BS8">
        <f t="shared" si="34"/>
        <v>0</v>
      </c>
      <c r="BU8" t="s">
        <v>196</v>
      </c>
      <c r="BV8" t="s">
        <v>67</v>
      </c>
      <c r="BW8">
        <v>1</v>
      </c>
      <c r="CA8">
        <f t="shared" si="35"/>
        <v>0</v>
      </c>
      <c r="CB8">
        <f t="shared" si="36"/>
        <v>0</v>
      </c>
      <c r="CC8">
        <f t="shared" si="37"/>
        <v>0</v>
      </c>
      <c r="CE8" t="s">
        <v>196</v>
      </c>
      <c r="CF8" t="s">
        <v>67</v>
      </c>
      <c r="CG8">
        <v>1</v>
      </c>
      <c r="CK8">
        <f t="shared" si="38"/>
        <v>0</v>
      </c>
      <c r="CL8">
        <f t="shared" si="39"/>
        <v>0</v>
      </c>
      <c r="CM8">
        <f t="shared" si="40"/>
        <v>0</v>
      </c>
      <c r="CO8" t="s">
        <v>196</v>
      </c>
      <c r="CP8" t="s">
        <v>67</v>
      </c>
      <c r="CQ8">
        <v>1</v>
      </c>
      <c r="CU8">
        <f t="shared" si="41"/>
        <v>0</v>
      </c>
      <c r="CV8">
        <f t="shared" si="42"/>
        <v>0</v>
      </c>
      <c r="CW8">
        <f t="shared" si="43"/>
        <v>0</v>
      </c>
      <c r="CY8" t="s">
        <v>196</v>
      </c>
      <c r="CZ8" t="s">
        <v>67</v>
      </c>
      <c r="DA8">
        <v>1</v>
      </c>
    </row>
    <row r="9" spans="1:108" x14ac:dyDescent="0.3">
      <c r="A9" s="23">
        <v>8</v>
      </c>
      <c r="B9" t="str">
        <f t="shared" si="0"/>
        <v>drawDirIgnoreSimilarVoidVolume</v>
      </c>
      <c r="C9" s="14">
        <f t="shared" si="13"/>
        <v>1</v>
      </c>
      <c r="D9" s="16" t="b">
        <f t="shared" si="1"/>
        <v>0</v>
      </c>
      <c r="E9" s="17" t="str">
        <f t="shared" si="2"/>
        <v>New Note</v>
      </c>
      <c r="F9" s="16" t="b">
        <f t="shared" si="3"/>
        <v>0</v>
      </c>
      <c r="G9" s="17" t="str">
        <f t="shared" si="14"/>
        <v>-</v>
      </c>
      <c r="H9" s="16" t="b">
        <f t="shared" si="4"/>
        <v>0</v>
      </c>
      <c r="I9" s="17" t="str">
        <f t="shared" si="15"/>
        <v>-</v>
      </c>
      <c r="J9" s="16" t="b">
        <f t="shared" si="5"/>
        <v>0</v>
      </c>
      <c r="K9" s="17" t="str">
        <f t="shared" si="16"/>
        <v>-</v>
      </c>
      <c r="L9" s="16" t="b">
        <f t="shared" si="6"/>
        <v>0</v>
      </c>
      <c r="M9" s="17" t="str">
        <f t="shared" si="17"/>
        <v>-</v>
      </c>
      <c r="N9" s="16" t="b">
        <f t="shared" si="7"/>
        <v>0</v>
      </c>
      <c r="O9" s="17" t="str">
        <f t="shared" si="18"/>
        <v>-</v>
      </c>
      <c r="P9" s="16" t="b">
        <f t="shared" si="8"/>
        <v>0</v>
      </c>
      <c r="Q9" s="17" t="str">
        <f t="shared" si="9"/>
        <v>-</v>
      </c>
      <c r="R9" s="16" t="b">
        <f t="shared" si="10"/>
        <v>0</v>
      </c>
      <c r="S9" s="17" t="str">
        <f t="shared" si="11"/>
        <v>-</v>
      </c>
      <c r="T9" s="15" t="b">
        <f t="shared" si="12"/>
        <v>0</v>
      </c>
      <c r="U9"/>
      <c r="V9">
        <f t="shared" si="19"/>
        <v>8</v>
      </c>
      <c r="W9" t="s">
        <v>198</v>
      </c>
      <c r="X9" t="s">
        <v>82</v>
      </c>
      <c r="Y9" t="b">
        <v>0</v>
      </c>
      <c r="AB9" t="s">
        <v>199</v>
      </c>
      <c r="AC9">
        <f t="shared" si="20"/>
        <v>0</v>
      </c>
      <c r="AD9">
        <f t="shared" si="21"/>
        <v>0</v>
      </c>
      <c r="AE9">
        <f t="shared" si="22"/>
        <v>1</v>
      </c>
      <c r="AF9" t="s">
        <v>178</v>
      </c>
      <c r="AG9" t="s">
        <v>198</v>
      </c>
      <c r="AH9" t="s">
        <v>82</v>
      </c>
      <c r="AI9" t="b">
        <v>0</v>
      </c>
      <c r="AM9">
        <f t="shared" si="23"/>
        <v>0</v>
      </c>
      <c r="AN9">
        <f t="shared" si="24"/>
        <v>0</v>
      </c>
      <c r="AO9">
        <f t="shared" si="25"/>
        <v>0</v>
      </c>
      <c r="AQ9" t="s">
        <v>198</v>
      </c>
      <c r="AR9" t="s">
        <v>82</v>
      </c>
      <c r="AS9" t="b">
        <v>0</v>
      </c>
      <c r="AW9">
        <f t="shared" si="26"/>
        <v>0</v>
      </c>
      <c r="AX9">
        <f t="shared" si="27"/>
        <v>0</v>
      </c>
      <c r="AY9">
        <f t="shared" si="28"/>
        <v>0</v>
      </c>
      <c r="BA9" t="s">
        <v>198</v>
      </c>
      <c r="BB9" t="s">
        <v>82</v>
      </c>
      <c r="BC9" t="b">
        <v>0</v>
      </c>
      <c r="BG9">
        <f t="shared" si="29"/>
        <v>0</v>
      </c>
      <c r="BH9">
        <f t="shared" si="30"/>
        <v>0</v>
      </c>
      <c r="BI9">
        <f t="shared" si="31"/>
        <v>0</v>
      </c>
      <c r="BK9" t="s">
        <v>198</v>
      </c>
      <c r="BL9" t="s">
        <v>82</v>
      </c>
      <c r="BM9" t="b">
        <v>0</v>
      </c>
      <c r="BQ9">
        <f t="shared" si="32"/>
        <v>0</v>
      </c>
      <c r="BR9">
        <f t="shared" si="33"/>
        <v>0</v>
      </c>
      <c r="BS9">
        <f t="shared" si="34"/>
        <v>0</v>
      </c>
      <c r="BU9" t="s">
        <v>198</v>
      </c>
      <c r="BV9" t="s">
        <v>82</v>
      </c>
      <c r="BW9" t="b">
        <v>0</v>
      </c>
      <c r="CA9">
        <f t="shared" si="35"/>
        <v>0</v>
      </c>
      <c r="CB9">
        <f t="shared" si="36"/>
        <v>0</v>
      </c>
      <c r="CC9">
        <f t="shared" si="37"/>
        <v>0</v>
      </c>
      <c r="CE9" t="s">
        <v>198</v>
      </c>
      <c r="CF9" t="s">
        <v>82</v>
      </c>
      <c r="CG9" t="b">
        <v>0</v>
      </c>
      <c r="CK9">
        <f t="shared" si="38"/>
        <v>0</v>
      </c>
      <c r="CL9">
        <f t="shared" si="39"/>
        <v>0</v>
      </c>
      <c r="CM9">
        <f t="shared" si="40"/>
        <v>0</v>
      </c>
      <c r="CO9" t="s">
        <v>198</v>
      </c>
      <c r="CP9" t="s">
        <v>82</v>
      </c>
      <c r="CQ9" t="b">
        <v>0</v>
      </c>
      <c r="CU9">
        <f t="shared" si="41"/>
        <v>0</v>
      </c>
      <c r="CV9">
        <f t="shared" si="42"/>
        <v>0</v>
      </c>
      <c r="CW9">
        <f t="shared" si="43"/>
        <v>0</v>
      </c>
      <c r="CY9" t="s">
        <v>198</v>
      </c>
      <c r="CZ9" t="s">
        <v>82</v>
      </c>
      <c r="DA9" t="b">
        <v>0</v>
      </c>
    </row>
    <row r="10" spans="1:108" x14ac:dyDescent="0.3">
      <c r="A10" s="23">
        <v>9</v>
      </c>
      <c r="B10" t="str">
        <f t="shared" si="0"/>
        <v>drawDirMaxFlatPartingLineToBoxHeightRatio</v>
      </c>
      <c r="C10" s="14">
        <f t="shared" si="13"/>
        <v>1</v>
      </c>
      <c r="D10" s="16">
        <f t="shared" si="1"/>
        <v>0.1</v>
      </c>
      <c r="E10" s="17" t="str">
        <f t="shared" si="2"/>
        <v>New Note</v>
      </c>
      <c r="F10" s="16">
        <f t="shared" si="3"/>
        <v>0.1</v>
      </c>
      <c r="G10" s="17" t="str">
        <f t="shared" si="14"/>
        <v>-</v>
      </c>
      <c r="H10" s="16">
        <f t="shared" si="4"/>
        <v>0.1</v>
      </c>
      <c r="I10" s="17" t="str">
        <f t="shared" si="15"/>
        <v>-</v>
      </c>
      <c r="J10" s="16">
        <f t="shared" si="5"/>
        <v>0.1</v>
      </c>
      <c r="K10" s="17" t="str">
        <f t="shared" si="16"/>
        <v>-</v>
      </c>
      <c r="L10" s="16">
        <f t="shared" si="6"/>
        <v>0.1</v>
      </c>
      <c r="M10" s="17" t="str">
        <f t="shared" si="17"/>
        <v>-</v>
      </c>
      <c r="N10" s="16">
        <f t="shared" si="7"/>
        <v>0.1</v>
      </c>
      <c r="O10" s="17" t="str">
        <f t="shared" si="18"/>
        <v>-</v>
      </c>
      <c r="P10" s="16">
        <f t="shared" si="8"/>
        <v>0.1</v>
      </c>
      <c r="Q10" s="17" t="str">
        <f t="shared" si="9"/>
        <v>-</v>
      </c>
      <c r="R10" s="16">
        <f t="shared" si="10"/>
        <v>0.1</v>
      </c>
      <c r="S10" s="17" t="str">
        <f t="shared" si="11"/>
        <v>-</v>
      </c>
      <c r="T10" s="15">
        <f t="shared" si="12"/>
        <v>0.1</v>
      </c>
      <c r="U10"/>
      <c r="V10">
        <f t="shared" si="19"/>
        <v>9</v>
      </c>
      <c r="W10" t="s">
        <v>200</v>
      </c>
      <c r="X10" t="s">
        <v>67</v>
      </c>
      <c r="Y10">
        <v>0.1</v>
      </c>
      <c r="AB10" t="s">
        <v>201</v>
      </c>
      <c r="AC10">
        <f t="shared" si="20"/>
        <v>0</v>
      </c>
      <c r="AD10">
        <f t="shared" si="21"/>
        <v>0</v>
      </c>
      <c r="AE10">
        <f t="shared" si="22"/>
        <v>1</v>
      </c>
      <c r="AF10" t="s">
        <v>178</v>
      </c>
      <c r="AG10" t="s">
        <v>200</v>
      </c>
      <c r="AH10" t="s">
        <v>67</v>
      </c>
      <c r="AI10">
        <v>0.1</v>
      </c>
      <c r="AM10">
        <f t="shared" si="23"/>
        <v>0</v>
      </c>
      <c r="AN10">
        <f t="shared" si="24"/>
        <v>0</v>
      </c>
      <c r="AO10">
        <f t="shared" si="25"/>
        <v>0</v>
      </c>
      <c r="AQ10" t="s">
        <v>200</v>
      </c>
      <c r="AR10" t="s">
        <v>67</v>
      </c>
      <c r="AS10">
        <v>0.1</v>
      </c>
      <c r="AW10">
        <f t="shared" si="26"/>
        <v>0</v>
      </c>
      <c r="AX10">
        <f t="shared" si="27"/>
        <v>0</v>
      </c>
      <c r="AY10">
        <f t="shared" si="28"/>
        <v>0</v>
      </c>
      <c r="BA10" t="s">
        <v>200</v>
      </c>
      <c r="BB10" t="s">
        <v>67</v>
      </c>
      <c r="BC10">
        <v>0.1</v>
      </c>
      <c r="BG10">
        <f t="shared" si="29"/>
        <v>0</v>
      </c>
      <c r="BH10">
        <f t="shared" si="30"/>
        <v>0</v>
      </c>
      <c r="BI10">
        <f t="shared" si="31"/>
        <v>0</v>
      </c>
      <c r="BK10" t="s">
        <v>200</v>
      </c>
      <c r="BL10" t="s">
        <v>67</v>
      </c>
      <c r="BM10">
        <v>0.1</v>
      </c>
      <c r="BQ10">
        <f t="shared" si="32"/>
        <v>0</v>
      </c>
      <c r="BR10">
        <f t="shared" si="33"/>
        <v>0</v>
      </c>
      <c r="BS10">
        <f t="shared" si="34"/>
        <v>0</v>
      </c>
      <c r="BU10" t="s">
        <v>200</v>
      </c>
      <c r="BV10" t="s">
        <v>67</v>
      </c>
      <c r="BW10">
        <v>0.1</v>
      </c>
      <c r="CA10">
        <f t="shared" si="35"/>
        <v>0</v>
      </c>
      <c r="CB10">
        <f t="shared" si="36"/>
        <v>0</v>
      </c>
      <c r="CC10">
        <f t="shared" si="37"/>
        <v>0</v>
      </c>
      <c r="CE10" t="s">
        <v>200</v>
      </c>
      <c r="CF10" t="s">
        <v>67</v>
      </c>
      <c r="CG10">
        <v>0.1</v>
      </c>
      <c r="CK10">
        <f t="shared" si="38"/>
        <v>0</v>
      </c>
      <c r="CL10">
        <f t="shared" si="39"/>
        <v>0</v>
      </c>
      <c r="CM10">
        <f t="shared" si="40"/>
        <v>0</v>
      </c>
      <c r="CO10" t="s">
        <v>200</v>
      </c>
      <c r="CP10" t="s">
        <v>67</v>
      </c>
      <c r="CQ10">
        <v>0.1</v>
      </c>
      <c r="CU10">
        <f t="shared" si="41"/>
        <v>0</v>
      </c>
      <c r="CV10">
        <f t="shared" si="42"/>
        <v>0</v>
      </c>
      <c r="CW10">
        <f t="shared" si="43"/>
        <v>0</v>
      </c>
      <c r="CY10" t="s">
        <v>200</v>
      </c>
      <c r="CZ10" t="s">
        <v>67</v>
      </c>
      <c r="DA10">
        <v>0.1</v>
      </c>
    </row>
    <row r="11" spans="1:108" x14ac:dyDescent="0.3">
      <c r="A11" s="23">
        <v>10</v>
      </c>
      <c r="B11" t="str">
        <f t="shared" si="0"/>
        <v>drawDirMaxNegligibleUndercutToPartVolumeRatio</v>
      </c>
      <c r="C11" s="14">
        <f t="shared" si="13"/>
        <v>1</v>
      </c>
      <c r="D11" s="16">
        <f t="shared" si="1"/>
        <v>9.9999999999999995E-7</v>
      </c>
      <c r="E11" s="17" t="str">
        <f t="shared" si="2"/>
        <v>New Note</v>
      </c>
      <c r="F11" s="16">
        <f t="shared" si="3"/>
        <v>9.9999999999999995E-7</v>
      </c>
      <c r="G11" s="17" t="str">
        <f t="shared" si="14"/>
        <v>-</v>
      </c>
      <c r="H11" s="16">
        <f t="shared" si="4"/>
        <v>9.9999999999999995E-7</v>
      </c>
      <c r="I11" s="17" t="str">
        <f t="shared" si="15"/>
        <v>-</v>
      </c>
      <c r="J11" s="16">
        <f t="shared" si="5"/>
        <v>9.9999999999999995E-7</v>
      </c>
      <c r="K11" s="17" t="str">
        <f t="shared" si="16"/>
        <v>-</v>
      </c>
      <c r="L11" s="16">
        <f t="shared" si="6"/>
        <v>9.9999999999999995E-7</v>
      </c>
      <c r="M11" s="17" t="str">
        <f t="shared" si="17"/>
        <v>-</v>
      </c>
      <c r="N11" s="16">
        <f t="shared" si="7"/>
        <v>9.9999999999999995E-7</v>
      </c>
      <c r="O11" s="17" t="str">
        <f t="shared" si="18"/>
        <v>-</v>
      </c>
      <c r="P11" s="16">
        <f t="shared" si="8"/>
        <v>9.9999999999999995E-7</v>
      </c>
      <c r="Q11" s="17" t="str">
        <f t="shared" si="9"/>
        <v>-</v>
      </c>
      <c r="R11" s="16">
        <f t="shared" si="10"/>
        <v>9.9999999999999995E-7</v>
      </c>
      <c r="S11" s="17" t="str">
        <f t="shared" si="11"/>
        <v>-</v>
      </c>
      <c r="T11" s="15">
        <f t="shared" si="12"/>
        <v>9.9999999999999995E-7</v>
      </c>
      <c r="U11"/>
      <c r="V11">
        <f t="shared" si="19"/>
        <v>10</v>
      </c>
      <c r="W11" t="s">
        <v>202</v>
      </c>
      <c r="X11" t="s">
        <v>67</v>
      </c>
      <c r="Y11">
        <v>9.9999999999999995E-7</v>
      </c>
      <c r="AB11" t="s">
        <v>203</v>
      </c>
      <c r="AC11">
        <f t="shared" si="20"/>
        <v>0</v>
      </c>
      <c r="AD11">
        <f t="shared" si="21"/>
        <v>0</v>
      </c>
      <c r="AE11">
        <f t="shared" si="22"/>
        <v>1</v>
      </c>
      <c r="AF11" t="s">
        <v>178</v>
      </c>
      <c r="AG11" t="s">
        <v>202</v>
      </c>
      <c r="AH11" t="s">
        <v>67</v>
      </c>
      <c r="AI11">
        <v>9.9999999999999995E-7</v>
      </c>
      <c r="AM11">
        <f t="shared" si="23"/>
        <v>0</v>
      </c>
      <c r="AN11">
        <f t="shared" si="24"/>
        <v>0</v>
      </c>
      <c r="AO11">
        <f t="shared" si="25"/>
        <v>0</v>
      </c>
      <c r="AQ11" t="s">
        <v>202</v>
      </c>
      <c r="AR11" t="s">
        <v>67</v>
      </c>
      <c r="AS11">
        <v>9.9999999999999995E-7</v>
      </c>
      <c r="AW11">
        <f t="shared" si="26"/>
        <v>0</v>
      </c>
      <c r="AX11">
        <f t="shared" si="27"/>
        <v>0</v>
      </c>
      <c r="AY11">
        <f t="shared" si="28"/>
        <v>0</v>
      </c>
      <c r="BA11" t="s">
        <v>202</v>
      </c>
      <c r="BB11" t="s">
        <v>67</v>
      </c>
      <c r="BC11">
        <v>9.9999999999999995E-7</v>
      </c>
      <c r="BG11">
        <f t="shared" si="29"/>
        <v>0</v>
      </c>
      <c r="BH11">
        <f t="shared" si="30"/>
        <v>0</v>
      </c>
      <c r="BI11">
        <f t="shared" si="31"/>
        <v>0</v>
      </c>
      <c r="BK11" t="s">
        <v>202</v>
      </c>
      <c r="BL11" t="s">
        <v>67</v>
      </c>
      <c r="BM11">
        <v>9.9999999999999995E-7</v>
      </c>
      <c r="BQ11">
        <f t="shared" si="32"/>
        <v>0</v>
      </c>
      <c r="BR11">
        <f t="shared" si="33"/>
        <v>0</v>
      </c>
      <c r="BS11">
        <f t="shared" si="34"/>
        <v>0</v>
      </c>
      <c r="BU11" t="s">
        <v>202</v>
      </c>
      <c r="BV11" t="s">
        <v>67</v>
      </c>
      <c r="BW11">
        <v>9.9999999999999995E-7</v>
      </c>
      <c r="CA11">
        <f t="shared" si="35"/>
        <v>0</v>
      </c>
      <c r="CB11">
        <f t="shared" si="36"/>
        <v>0</v>
      </c>
      <c r="CC11">
        <f t="shared" si="37"/>
        <v>0</v>
      </c>
      <c r="CE11" t="s">
        <v>202</v>
      </c>
      <c r="CF11" t="s">
        <v>67</v>
      </c>
      <c r="CG11">
        <v>9.9999999999999995E-7</v>
      </c>
      <c r="CK11">
        <f t="shared" si="38"/>
        <v>0</v>
      </c>
      <c r="CL11">
        <f t="shared" si="39"/>
        <v>0</v>
      </c>
      <c r="CM11">
        <f t="shared" si="40"/>
        <v>0</v>
      </c>
      <c r="CO11" t="s">
        <v>202</v>
      </c>
      <c r="CP11" t="s">
        <v>67</v>
      </c>
      <c r="CQ11">
        <v>9.9999999999999995E-7</v>
      </c>
      <c r="CU11">
        <f t="shared" si="41"/>
        <v>0</v>
      </c>
      <c r="CV11">
        <f t="shared" si="42"/>
        <v>0</v>
      </c>
      <c r="CW11">
        <f t="shared" si="43"/>
        <v>0</v>
      </c>
      <c r="CY11" t="s">
        <v>202</v>
      </c>
      <c r="CZ11" t="s">
        <v>67</v>
      </c>
      <c r="DA11">
        <v>9.9999999999999995E-7</v>
      </c>
    </row>
    <row r="12" spans="1:108" x14ac:dyDescent="0.3">
      <c r="A12" s="23">
        <v>11</v>
      </c>
      <c r="B12" t="str">
        <f t="shared" si="0"/>
        <v>drawDirMaxRayDirs</v>
      </c>
      <c r="C12" s="14">
        <f t="shared" si="13"/>
        <v>1</v>
      </c>
      <c r="D12" s="16">
        <f t="shared" si="1"/>
        <v>20</v>
      </c>
      <c r="E12" s="17" t="str">
        <f t="shared" si="2"/>
        <v>New Note</v>
      </c>
      <c r="F12" s="16">
        <f t="shared" si="3"/>
        <v>20</v>
      </c>
      <c r="G12" s="17" t="str">
        <f t="shared" si="14"/>
        <v>-</v>
      </c>
      <c r="H12" s="16">
        <f t="shared" si="4"/>
        <v>20</v>
      </c>
      <c r="I12" s="17" t="str">
        <f t="shared" si="15"/>
        <v>-</v>
      </c>
      <c r="J12" s="16">
        <f t="shared" si="5"/>
        <v>20</v>
      </c>
      <c r="K12" s="17" t="str">
        <f t="shared" si="16"/>
        <v>-</v>
      </c>
      <c r="L12" s="16">
        <f t="shared" si="6"/>
        <v>20</v>
      </c>
      <c r="M12" s="17" t="str">
        <f t="shared" si="17"/>
        <v>-</v>
      </c>
      <c r="N12" s="16">
        <f t="shared" si="7"/>
        <v>20</v>
      </c>
      <c r="O12" s="17" t="str">
        <f t="shared" si="18"/>
        <v>-</v>
      </c>
      <c r="P12" s="16">
        <f t="shared" si="8"/>
        <v>20</v>
      </c>
      <c r="Q12" s="17" t="str">
        <f t="shared" si="9"/>
        <v>-</v>
      </c>
      <c r="R12" s="16">
        <f t="shared" si="10"/>
        <v>20</v>
      </c>
      <c r="S12" s="17" t="str">
        <f t="shared" si="11"/>
        <v>-</v>
      </c>
      <c r="T12" s="15">
        <f t="shared" si="12"/>
        <v>20</v>
      </c>
      <c r="U12"/>
      <c r="V12">
        <f t="shared" si="19"/>
        <v>11</v>
      </c>
      <c r="W12" t="s">
        <v>204</v>
      </c>
      <c r="X12" t="s">
        <v>73</v>
      </c>
      <c r="Y12">
        <v>20</v>
      </c>
      <c r="AB12" t="s">
        <v>205</v>
      </c>
      <c r="AC12">
        <f t="shared" si="20"/>
        <v>0</v>
      </c>
      <c r="AD12">
        <f t="shared" si="21"/>
        <v>0</v>
      </c>
      <c r="AE12">
        <f t="shared" si="22"/>
        <v>1</v>
      </c>
      <c r="AF12" t="s">
        <v>178</v>
      </c>
      <c r="AG12" t="s">
        <v>204</v>
      </c>
      <c r="AH12" t="s">
        <v>73</v>
      </c>
      <c r="AI12">
        <v>20</v>
      </c>
      <c r="AM12">
        <f t="shared" si="23"/>
        <v>0</v>
      </c>
      <c r="AN12">
        <f t="shared" si="24"/>
        <v>0</v>
      </c>
      <c r="AO12">
        <f t="shared" si="25"/>
        <v>0</v>
      </c>
      <c r="AQ12" t="s">
        <v>204</v>
      </c>
      <c r="AR12" t="s">
        <v>73</v>
      </c>
      <c r="AS12">
        <v>20</v>
      </c>
      <c r="AW12">
        <f t="shared" si="26"/>
        <v>0</v>
      </c>
      <c r="AX12">
        <f t="shared" si="27"/>
        <v>0</v>
      </c>
      <c r="AY12">
        <f t="shared" si="28"/>
        <v>0</v>
      </c>
      <c r="BA12" t="s">
        <v>204</v>
      </c>
      <c r="BB12" t="s">
        <v>73</v>
      </c>
      <c r="BC12">
        <v>20</v>
      </c>
      <c r="BG12">
        <f t="shared" si="29"/>
        <v>0</v>
      </c>
      <c r="BH12">
        <f t="shared" si="30"/>
        <v>0</v>
      </c>
      <c r="BI12">
        <f t="shared" si="31"/>
        <v>0</v>
      </c>
      <c r="BK12" t="s">
        <v>204</v>
      </c>
      <c r="BL12" t="s">
        <v>73</v>
      </c>
      <c r="BM12">
        <v>20</v>
      </c>
      <c r="BQ12">
        <f t="shared" si="32"/>
        <v>0</v>
      </c>
      <c r="BR12">
        <f t="shared" si="33"/>
        <v>0</v>
      </c>
      <c r="BS12">
        <f t="shared" si="34"/>
        <v>0</v>
      </c>
      <c r="BU12" t="s">
        <v>204</v>
      </c>
      <c r="BV12" t="s">
        <v>73</v>
      </c>
      <c r="BW12">
        <v>20</v>
      </c>
      <c r="CA12">
        <f t="shared" si="35"/>
        <v>0</v>
      </c>
      <c r="CB12">
        <f t="shared" si="36"/>
        <v>0</v>
      </c>
      <c r="CC12">
        <f t="shared" si="37"/>
        <v>0</v>
      </c>
      <c r="CE12" t="s">
        <v>204</v>
      </c>
      <c r="CF12" t="s">
        <v>73</v>
      </c>
      <c r="CG12">
        <v>20</v>
      </c>
      <c r="CK12">
        <f t="shared" si="38"/>
        <v>0</v>
      </c>
      <c r="CL12">
        <f t="shared" si="39"/>
        <v>0</v>
      </c>
      <c r="CM12">
        <f t="shared" si="40"/>
        <v>0</v>
      </c>
      <c r="CO12" t="s">
        <v>204</v>
      </c>
      <c r="CP12" t="s">
        <v>73</v>
      </c>
      <c r="CQ12">
        <v>20</v>
      </c>
      <c r="CU12">
        <f t="shared" si="41"/>
        <v>0</v>
      </c>
      <c r="CV12">
        <f t="shared" si="42"/>
        <v>0</v>
      </c>
      <c r="CW12">
        <f t="shared" si="43"/>
        <v>0</v>
      </c>
      <c r="CY12" t="s">
        <v>204</v>
      </c>
      <c r="CZ12" t="s">
        <v>73</v>
      </c>
      <c r="DA12">
        <v>20</v>
      </c>
    </row>
    <row r="13" spans="1:108" x14ac:dyDescent="0.3">
      <c r="A13" s="23">
        <v>12</v>
      </c>
      <c r="B13" t="str">
        <f t="shared" si="0"/>
        <v>drawDirMaxRays</v>
      </c>
      <c r="C13" s="14">
        <f t="shared" si="13"/>
        <v>1</v>
      </c>
      <c r="D13" s="16">
        <f t="shared" si="1"/>
        <v>90000</v>
      </c>
      <c r="E13" s="17" t="str">
        <f t="shared" si="2"/>
        <v>New Note</v>
      </c>
      <c r="F13" s="16">
        <f t="shared" si="3"/>
        <v>90000</v>
      </c>
      <c r="G13" s="17" t="str">
        <f t="shared" si="14"/>
        <v>-</v>
      </c>
      <c r="H13" s="16">
        <f t="shared" si="4"/>
        <v>90000</v>
      </c>
      <c r="I13" s="17" t="str">
        <f t="shared" si="15"/>
        <v>-</v>
      </c>
      <c r="J13" s="16">
        <f t="shared" si="5"/>
        <v>90000</v>
      </c>
      <c r="K13" s="17" t="str">
        <f t="shared" si="16"/>
        <v>-</v>
      </c>
      <c r="L13" s="16">
        <f t="shared" si="6"/>
        <v>90000</v>
      </c>
      <c r="M13" s="17" t="str">
        <f t="shared" si="17"/>
        <v>-</v>
      </c>
      <c r="N13" s="16">
        <f t="shared" si="7"/>
        <v>90000</v>
      </c>
      <c r="O13" s="17" t="str">
        <f t="shared" si="18"/>
        <v>-</v>
      </c>
      <c r="P13" s="16">
        <f t="shared" si="8"/>
        <v>90000</v>
      </c>
      <c r="Q13" s="17" t="str">
        <f t="shared" si="9"/>
        <v>-</v>
      </c>
      <c r="R13" s="16">
        <f t="shared" si="10"/>
        <v>90000</v>
      </c>
      <c r="S13" s="17" t="str">
        <f t="shared" si="11"/>
        <v>-</v>
      </c>
      <c r="T13" s="15">
        <f t="shared" si="12"/>
        <v>90000</v>
      </c>
      <c r="U13"/>
      <c r="V13">
        <f t="shared" si="19"/>
        <v>12</v>
      </c>
      <c r="W13" t="s">
        <v>206</v>
      </c>
      <c r="X13" t="s">
        <v>73</v>
      </c>
      <c r="Y13">
        <v>90000</v>
      </c>
      <c r="AB13" t="s">
        <v>207</v>
      </c>
      <c r="AC13">
        <f t="shared" si="20"/>
        <v>0</v>
      </c>
      <c r="AD13">
        <f t="shared" si="21"/>
        <v>0</v>
      </c>
      <c r="AE13">
        <f t="shared" si="22"/>
        <v>1</v>
      </c>
      <c r="AF13" t="s">
        <v>178</v>
      </c>
      <c r="AG13" t="s">
        <v>206</v>
      </c>
      <c r="AH13" t="s">
        <v>73</v>
      </c>
      <c r="AI13">
        <v>90000</v>
      </c>
      <c r="AM13">
        <f t="shared" si="23"/>
        <v>0</v>
      </c>
      <c r="AN13">
        <f t="shared" si="24"/>
        <v>0</v>
      </c>
      <c r="AO13">
        <f t="shared" si="25"/>
        <v>0</v>
      </c>
      <c r="AQ13" t="s">
        <v>206</v>
      </c>
      <c r="AR13" t="s">
        <v>73</v>
      </c>
      <c r="AS13">
        <v>90000</v>
      </c>
      <c r="AW13">
        <f t="shared" si="26"/>
        <v>0</v>
      </c>
      <c r="AX13">
        <f t="shared" si="27"/>
        <v>0</v>
      </c>
      <c r="AY13">
        <f t="shared" si="28"/>
        <v>0</v>
      </c>
      <c r="BA13" t="s">
        <v>206</v>
      </c>
      <c r="BB13" t="s">
        <v>73</v>
      </c>
      <c r="BC13">
        <v>90000</v>
      </c>
      <c r="BG13">
        <f t="shared" si="29"/>
        <v>0</v>
      </c>
      <c r="BH13">
        <f t="shared" si="30"/>
        <v>0</v>
      </c>
      <c r="BI13">
        <f t="shared" si="31"/>
        <v>0</v>
      </c>
      <c r="BK13" t="s">
        <v>206</v>
      </c>
      <c r="BL13" t="s">
        <v>73</v>
      </c>
      <c r="BM13">
        <v>90000</v>
      </c>
      <c r="BQ13">
        <f t="shared" si="32"/>
        <v>0</v>
      </c>
      <c r="BR13">
        <f t="shared" si="33"/>
        <v>0</v>
      </c>
      <c r="BS13">
        <f t="shared" si="34"/>
        <v>0</v>
      </c>
      <c r="BU13" t="s">
        <v>206</v>
      </c>
      <c r="BV13" t="s">
        <v>73</v>
      </c>
      <c r="BW13">
        <v>90000</v>
      </c>
      <c r="CA13">
        <f t="shared" si="35"/>
        <v>0</v>
      </c>
      <c r="CB13">
        <f t="shared" si="36"/>
        <v>0</v>
      </c>
      <c r="CC13">
        <f t="shared" si="37"/>
        <v>0</v>
      </c>
      <c r="CE13" t="s">
        <v>206</v>
      </c>
      <c r="CF13" t="s">
        <v>73</v>
      </c>
      <c r="CG13">
        <v>90000</v>
      </c>
      <c r="CK13">
        <f t="shared" si="38"/>
        <v>0</v>
      </c>
      <c r="CL13">
        <f t="shared" si="39"/>
        <v>0</v>
      </c>
      <c r="CM13">
        <f t="shared" si="40"/>
        <v>0</v>
      </c>
      <c r="CO13" t="s">
        <v>206</v>
      </c>
      <c r="CP13" t="s">
        <v>73</v>
      </c>
      <c r="CQ13">
        <v>90000</v>
      </c>
      <c r="CU13">
        <f t="shared" si="41"/>
        <v>0</v>
      </c>
      <c r="CV13">
        <f t="shared" si="42"/>
        <v>0</v>
      </c>
      <c r="CW13">
        <f t="shared" si="43"/>
        <v>0</v>
      </c>
      <c r="CY13" t="s">
        <v>206</v>
      </c>
      <c r="CZ13" t="s">
        <v>73</v>
      </c>
      <c r="DA13">
        <v>90000</v>
      </c>
    </row>
    <row r="14" spans="1:108" x14ac:dyDescent="0.3">
      <c r="A14" s="23">
        <v>13</v>
      </c>
      <c r="B14" t="str">
        <f t="shared" si="0"/>
        <v>drawDirNoUndercutWeight</v>
      </c>
      <c r="C14" s="14">
        <f t="shared" si="13"/>
        <v>1</v>
      </c>
      <c r="D14" s="16">
        <f t="shared" ref="D14:D44" si="44">Y14</f>
        <v>1</v>
      </c>
      <c r="E14" s="17" t="str">
        <f t="shared" ref="E14:E44" si="45">IF(AF14&gt;0,AF14,"-")</f>
        <v>New Note</v>
      </c>
      <c r="F14" s="16">
        <f t="shared" ref="F14:F44" si="46">AI14</f>
        <v>1</v>
      </c>
      <c r="G14" s="17" t="str">
        <f t="shared" si="14"/>
        <v>-</v>
      </c>
      <c r="H14" s="16">
        <f t="shared" ref="H14:H44" si="47">AS14</f>
        <v>1</v>
      </c>
      <c r="I14" s="17" t="str">
        <f t="shared" si="15"/>
        <v>-</v>
      </c>
      <c r="J14" s="16">
        <f t="shared" ref="J14:J44" si="48">BC14</f>
        <v>1</v>
      </c>
      <c r="K14" s="17" t="str">
        <f t="shared" si="16"/>
        <v>-</v>
      </c>
      <c r="L14" s="16">
        <f t="shared" ref="L14:L44" si="49">BM14</f>
        <v>1</v>
      </c>
      <c r="M14" s="17" t="str">
        <f t="shared" si="17"/>
        <v>-</v>
      </c>
      <c r="N14" s="16">
        <f t="shared" ref="N14:N44" si="50">BW14</f>
        <v>1</v>
      </c>
      <c r="O14" s="17" t="str">
        <f t="shared" si="18"/>
        <v>-</v>
      </c>
      <c r="P14" s="16">
        <f t="shared" si="8"/>
        <v>1</v>
      </c>
      <c r="Q14" s="17" t="str">
        <f t="shared" si="9"/>
        <v>-</v>
      </c>
      <c r="R14" s="16">
        <f t="shared" ref="R14:R44" si="51">CQ14</f>
        <v>1</v>
      </c>
      <c r="S14" s="17" t="str">
        <f t="shared" ref="S14:S44" si="52">IF(CV14&gt;0,CV14,"-")</f>
        <v>-</v>
      </c>
      <c r="T14" s="15">
        <f t="shared" ref="T14:T44" si="53">DA14</f>
        <v>1</v>
      </c>
      <c r="U14"/>
      <c r="V14">
        <f t="shared" si="19"/>
        <v>13</v>
      </c>
      <c r="W14" t="s">
        <v>208</v>
      </c>
      <c r="X14" t="s">
        <v>67</v>
      </c>
      <c r="Y14">
        <v>1</v>
      </c>
      <c r="AB14" t="s">
        <v>209</v>
      </c>
      <c r="AC14">
        <f t="shared" si="20"/>
        <v>0</v>
      </c>
      <c r="AD14">
        <f t="shared" si="21"/>
        <v>0</v>
      </c>
      <c r="AE14">
        <f t="shared" si="22"/>
        <v>1</v>
      </c>
      <c r="AF14" t="s">
        <v>178</v>
      </c>
      <c r="AG14" t="s">
        <v>208</v>
      </c>
      <c r="AH14" t="s">
        <v>67</v>
      </c>
      <c r="AI14">
        <v>1</v>
      </c>
      <c r="AM14">
        <f t="shared" si="23"/>
        <v>0</v>
      </c>
      <c r="AN14">
        <f t="shared" si="24"/>
        <v>0</v>
      </c>
      <c r="AO14">
        <f t="shared" si="25"/>
        <v>0</v>
      </c>
      <c r="AQ14" t="s">
        <v>208</v>
      </c>
      <c r="AR14" t="s">
        <v>67</v>
      </c>
      <c r="AS14">
        <v>1</v>
      </c>
      <c r="AW14">
        <f t="shared" si="26"/>
        <v>0</v>
      </c>
      <c r="AX14">
        <f t="shared" si="27"/>
        <v>0</v>
      </c>
      <c r="AY14">
        <f t="shared" si="28"/>
        <v>0</v>
      </c>
      <c r="BA14" t="s">
        <v>208</v>
      </c>
      <c r="BB14" t="s">
        <v>67</v>
      </c>
      <c r="BC14">
        <v>1</v>
      </c>
      <c r="BG14">
        <f t="shared" si="29"/>
        <v>0</v>
      </c>
      <c r="BH14">
        <f t="shared" si="30"/>
        <v>0</v>
      </c>
      <c r="BI14">
        <f t="shared" si="31"/>
        <v>0</v>
      </c>
      <c r="BK14" t="s">
        <v>208</v>
      </c>
      <c r="BL14" t="s">
        <v>67</v>
      </c>
      <c r="BM14">
        <v>1</v>
      </c>
      <c r="BQ14">
        <f t="shared" si="32"/>
        <v>0</v>
      </c>
      <c r="BR14">
        <f t="shared" si="33"/>
        <v>0</v>
      </c>
      <c r="BS14">
        <f t="shared" si="34"/>
        <v>0</v>
      </c>
      <c r="BU14" t="s">
        <v>208</v>
      </c>
      <c r="BV14" t="s">
        <v>67</v>
      </c>
      <c r="BW14">
        <v>1</v>
      </c>
      <c r="CA14">
        <f t="shared" si="35"/>
        <v>0</v>
      </c>
      <c r="CB14">
        <f t="shared" si="36"/>
        <v>0</v>
      </c>
      <c r="CC14">
        <f t="shared" si="37"/>
        <v>0</v>
      </c>
      <c r="CE14" t="s">
        <v>208</v>
      </c>
      <c r="CF14" t="s">
        <v>67</v>
      </c>
      <c r="CG14">
        <v>1</v>
      </c>
      <c r="CK14">
        <f t="shared" si="38"/>
        <v>0</v>
      </c>
      <c r="CL14">
        <f t="shared" si="39"/>
        <v>0</v>
      </c>
      <c r="CM14">
        <f t="shared" si="40"/>
        <v>0</v>
      </c>
      <c r="CO14" t="s">
        <v>208</v>
      </c>
      <c r="CP14" t="s">
        <v>67</v>
      </c>
      <c r="CQ14">
        <v>1</v>
      </c>
      <c r="CU14">
        <f t="shared" si="41"/>
        <v>0</v>
      </c>
      <c r="CV14">
        <f t="shared" si="42"/>
        <v>0</v>
      </c>
      <c r="CW14">
        <f t="shared" si="43"/>
        <v>0</v>
      </c>
      <c r="CY14" t="s">
        <v>208</v>
      </c>
      <c r="CZ14" t="s">
        <v>67</v>
      </c>
      <c r="DA14">
        <v>1</v>
      </c>
    </row>
    <row r="15" spans="1:108" x14ac:dyDescent="0.3">
      <c r="A15" s="23">
        <v>14</v>
      </c>
      <c r="B15" t="str">
        <f t="shared" si="0"/>
        <v>drawDirPartingLineFlatnessFactor</v>
      </c>
      <c r="C15" s="14">
        <f t="shared" si="13"/>
        <v>1</v>
      </c>
      <c r="D15" s="16">
        <f t="shared" si="44"/>
        <v>0.1</v>
      </c>
      <c r="E15" s="17" t="str">
        <f t="shared" si="45"/>
        <v>New Note</v>
      </c>
      <c r="F15" s="16">
        <f t="shared" si="46"/>
        <v>0.1</v>
      </c>
      <c r="G15" s="17" t="str">
        <f t="shared" si="14"/>
        <v>-</v>
      </c>
      <c r="H15" s="16">
        <f t="shared" si="47"/>
        <v>0.1</v>
      </c>
      <c r="I15" s="17" t="str">
        <f t="shared" si="15"/>
        <v>-</v>
      </c>
      <c r="J15" s="16">
        <f t="shared" si="48"/>
        <v>0.1</v>
      </c>
      <c r="K15" s="17" t="str">
        <f t="shared" si="16"/>
        <v>-</v>
      </c>
      <c r="L15" s="16">
        <f t="shared" si="49"/>
        <v>0.1</v>
      </c>
      <c r="M15" s="17" t="str">
        <f t="shared" si="17"/>
        <v>-</v>
      </c>
      <c r="N15" s="16">
        <f t="shared" si="50"/>
        <v>0.1</v>
      </c>
      <c r="O15" s="17" t="str">
        <f t="shared" si="18"/>
        <v>-</v>
      </c>
      <c r="P15" s="16">
        <f t="shared" si="8"/>
        <v>0.1</v>
      </c>
      <c r="Q15" s="17" t="str">
        <f t="shared" si="9"/>
        <v>-</v>
      </c>
      <c r="R15" s="16">
        <f t="shared" si="51"/>
        <v>0.1</v>
      </c>
      <c r="S15" s="17" t="str">
        <f t="shared" si="52"/>
        <v>-</v>
      </c>
      <c r="T15" s="15">
        <f t="shared" si="53"/>
        <v>0.1</v>
      </c>
      <c r="U15"/>
      <c r="V15">
        <f t="shared" si="19"/>
        <v>14</v>
      </c>
      <c r="W15" t="s">
        <v>210</v>
      </c>
      <c r="X15" t="s">
        <v>67</v>
      </c>
      <c r="Y15">
        <v>0.1</v>
      </c>
      <c r="AB15" t="s">
        <v>211</v>
      </c>
      <c r="AC15">
        <f t="shared" si="20"/>
        <v>0</v>
      </c>
      <c r="AD15">
        <f t="shared" si="21"/>
        <v>0</v>
      </c>
      <c r="AE15">
        <f t="shared" si="22"/>
        <v>1</v>
      </c>
      <c r="AF15" t="s">
        <v>178</v>
      </c>
      <c r="AG15" t="s">
        <v>210</v>
      </c>
      <c r="AH15" t="s">
        <v>67</v>
      </c>
      <c r="AI15">
        <v>0.1</v>
      </c>
      <c r="AM15">
        <f t="shared" si="23"/>
        <v>0</v>
      </c>
      <c r="AN15">
        <f t="shared" si="24"/>
        <v>0</v>
      </c>
      <c r="AO15">
        <f t="shared" si="25"/>
        <v>0</v>
      </c>
      <c r="AQ15" t="s">
        <v>210</v>
      </c>
      <c r="AR15" t="s">
        <v>67</v>
      </c>
      <c r="AS15">
        <v>0.1</v>
      </c>
      <c r="AW15">
        <f t="shared" si="26"/>
        <v>0</v>
      </c>
      <c r="AX15">
        <f t="shared" si="27"/>
        <v>0</v>
      </c>
      <c r="AY15">
        <f t="shared" si="28"/>
        <v>0</v>
      </c>
      <c r="BA15" t="s">
        <v>210</v>
      </c>
      <c r="BB15" t="s">
        <v>67</v>
      </c>
      <c r="BC15">
        <v>0.1</v>
      </c>
      <c r="BG15">
        <f t="shared" si="29"/>
        <v>0</v>
      </c>
      <c r="BH15">
        <f t="shared" si="30"/>
        <v>0</v>
      </c>
      <c r="BI15">
        <f t="shared" si="31"/>
        <v>0</v>
      </c>
      <c r="BK15" t="s">
        <v>210</v>
      </c>
      <c r="BL15" t="s">
        <v>67</v>
      </c>
      <c r="BM15">
        <v>0.1</v>
      </c>
      <c r="BQ15">
        <f t="shared" si="32"/>
        <v>0</v>
      </c>
      <c r="BR15">
        <f t="shared" si="33"/>
        <v>0</v>
      </c>
      <c r="BS15">
        <f t="shared" si="34"/>
        <v>0</v>
      </c>
      <c r="BU15" t="s">
        <v>210</v>
      </c>
      <c r="BV15" t="s">
        <v>67</v>
      </c>
      <c r="BW15">
        <v>0.1</v>
      </c>
      <c r="CA15">
        <f t="shared" si="35"/>
        <v>0</v>
      </c>
      <c r="CB15">
        <f t="shared" si="36"/>
        <v>0</v>
      </c>
      <c r="CC15">
        <f t="shared" si="37"/>
        <v>0</v>
      </c>
      <c r="CE15" t="s">
        <v>210</v>
      </c>
      <c r="CF15" t="s">
        <v>67</v>
      </c>
      <c r="CG15">
        <v>0.1</v>
      </c>
      <c r="CK15">
        <f t="shared" si="38"/>
        <v>0</v>
      </c>
      <c r="CL15">
        <f t="shared" si="39"/>
        <v>0</v>
      </c>
      <c r="CM15">
        <f t="shared" si="40"/>
        <v>0</v>
      </c>
      <c r="CO15" t="s">
        <v>210</v>
      </c>
      <c r="CP15" t="s">
        <v>67</v>
      </c>
      <c r="CQ15">
        <v>0.1</v>
      </c>
      <c r="CU15">
        <f t="shared" si="41"/>
        <v>0</v>
      </c>
      <c r="CV15">
        <f t="shared" si="42"/>
        <v>0</v>
      </c>
      <c r="CW15">
        <f t="shared" si="43"/>
        <v>0</v>
      </c>
      <c r="CY15" t="s">
        <v>210</v>
      </c>
      <c r="CZ15" t="s">
        <v>67</v>
      </c>
      <c r="DA15">
        <v>0.1</v>
      </c>
    </row>
    <row r="16" spans="1:108" x14ac:dyDescent="0.3">
      <c r="A16" s="23">
        <v>15</v>
      </c>
      <c r="B16" t="str">
        <f t="shared" si="0"/>
        <v>drawDirPinHoleFactor</v>
      </c>
      <c r="C16" s="14">
        <f t="shared" si="13"/>
        <v>2</v>
      </c>
      <c r="D16" s="16">
        <f t="shared" si="44"/>
        <v>0.25</v>
      </c>
      <c r="E16" s="17" t="str">
        <f t="shared" si="45"/>
        <v>New Note</v>
      </c>
      <c r="F16" s="16">
        <f t="shared" si="46"/>
        <v>0.25</v>
      </c>
      <c r="G16" s="17" t="str">
        <f t="shared" si="14"/>
        <v>New Value</v>
      </c>
      <c r="H16" s="16">
        <f t="shared" si="47"/>
        <v>1</v>
      </c>
      <c r="I16" s="17" t="str">
        <f t="shared" si="15"/>
        <v>-</v>
      </c>
      <c r="J16" s="16">
        <f t="shared" si="48"/>
        <v>1</v>
      </c>
      <c r="K16" s="17" t="str">
        <f t="shared" si="16"/>
        <v>-</v>
      </c>
      <c r="L16" s="16">
        <f t="shared" si="49"/>
        <v>1</v>
      </c>
      <c r="M16" s="17" t="str">
        <f t="shared" si="17"/>
        <v>-</v>
      </c>
      <c r="N16" s="16">
        <f t="shared" si="50"/>
        <v>1</v>
      </c>
      <c r="O16" s="17" t="str">
        <f t="shared" si="18"/>
        <v>-</v>
      </c>
      <c r="P16" s="16">
        <f t="shared" si="8"/>
        <v>1</v>
      </c>
      <c r="Q16" s="17" t="str">
        <f t="shared" si="9"/>
        <v>-</v>
      </c>
      <c r="R16" s="16">
        <f t="shared" si="51"/>
        <v>1</v>
      </c>
      <c r="S16" s="17" t="str">
        <f t="shared" si="52"/>
        <v>-</v>
      </c>
      <c r="T16" s="15">
        <f t="shared" si="53"/>
        <v>1</v>
      </c>
      <c r="U16"/>
      <c r="V16">
        <f t="shared" si="19"/>
        <v>15</v>
      </c>
      <c r="W16" t="s">
        <v>212</v>
      </c>
      <c r="X16" t="s">
        <v>67</v>
      </c>
      <c r="Y16">
        <v>0.25</v>
      </c>
      <c r="AB16" t="s">
        <v>213</v>
      </c>
      <c r="AC16">
        <f t="shared" si="20"/>
        <v>0</v>
      </c>
      <c r="AD16">
        <f t="shared" si="21"/>
        <v>0</v>
      </c>
      <c r="AE16">
        <f t="shared" si="22"/>
        <v>1</v>
      </c>
      <c r="AF16" t="s">
        <v>178</v>
      </c>
      <c r="AG16" t="s">
        <v>212</v>
      </c>
      <c r="AH16" t="s">
        <v>67</v>
      </c>
      <c r="AI16">
        <v>0.25</v>
      </c>
      <c r="AM16">
        <f t="shared" si="23"/>
        <v>0</v>
      </c>
      <c r="AN16">
        <f t="shared" si="24"/>
        <v>1</v>
      </c>
      <c r="AO16">
        <f t="shared" si="25"/>
        <v>0</v>
      </c>
      <c r="AP16" t="s">
        <v>71</v>
      </c>
      <c r="AQ16" t="s">
        <v>212</v>
      </c>
      <c r="AR16" t="s">
        <v>67</v>
      </c>
      <c r="AS16">
        <v>1</v>
      </c>
      <c r="AW16">
        <f t="shared" si="26"/>
        <v>0</v>
      </c>
      <c r="AX16">
        <f t="shared" si="27"/>
        <v>0</v>
      </c>
      <c r="AY16">
        <f t="shared" si="28"/>
        <v>0</v>
      </c>
      <c r="BA16" t="s">
        <v>212</v>
      </c>
      <c r="BB16" t="s">
        <v>67</v>
      </c>
      <c r="BC16">
        <v>1</v>
      </c>
      <c r="BG16">
        <f t="shared" si="29"/>
        <v>0</v>
      </c>
      <c r="BH16">
        <f t="shared" si="30"/>
        <v>0</v>
      </c>
      <c r="BI16">
        <f t="shared" si="31"/>
        <v>0</v>
      </c>
      <c r="BK16" t="s">
        <v>212</v>
      </c>
      <c r="BL16" t="s">
        <v>67</v>
      </c>
      <c r="BM16">
        <v>1</v>
      </c>
      <c r="BQ16">
        <f t="shared" si="32"/>
        <v>0</v>
      </c>
      <c r="BR16">
        <f t="shared" si="33"/>
        <v>0</v>
      </c>
      <c r="BS16">
        <f t="shared" si="34"/>
        <v>0</v>
      </c>
      <c r="BU16" t="s">
        <v>212</v>
      </c>
      <c r="BV16" t="s">
        <v>67</v>
      </c>
      <c r="BW16">
        <v>1</v>
      </c>
      <c r="CA16">
        <f t="shared" si="35"/>
        <v>0</v>
      </c>
      <c r="CB16">
        <f t="shared" si="36"/>
        <v>0</v>
      </c>
      <c r="CC16">
        <f t="shared" si="37"/>
        <v>0</v>
      </c>
      <c r="CE16" t="s">
        <v>212</v>
      </c>
      <c r="CF16" t="s">
        <v>67</v>
      </c>
      <c r="CG16">
        <v>1</v>
      </c>
      <c r="CK16">
        <f t="shared" si="38"/>
        <v>0</v>
      </c>
      <c r="CL16">
        <f t="shared" si="39"/>
        <v>0</v>
      </c>
      <c r="CM16">
        <f t="shared" si="40"/>
        <v>0</v>
      </c>
      <c r="CO16" t="s">
        <v>212</v>
      </c>
      <c r="CP16" t="s">
        <v>67</v>
      </c>
      <c r="CQ16">
        <v>1</v>
      </c>
      <c r="CU16">
        <f t="shared" si="41"/>
        <v>0</v>
      </c>
      <c r="CV16">
        <f t="shared" si="42"/>
        <v>0</v>
      </c>
      <c r="CW16">
        <f t="shared" si="43"/>
        <v>0</v>
      </c>
      <c r="CY16" t="s">
        <v>212</v>
      </c>
      <c r="CZ16" t="s">
        <v>67</v>
      </c>
      <c r="DA16">
        <v>1</v>
      </c>
    </row>
    <row r="17" spans="1:108" x14ac:dyDescent="0.3">
      <c r="A17" s="23">
        <v>16</v>
      </c>
      <c r="B17" t="str">
        <f t="shared" si="0"/>
        <v>drawDirRibFactor</v>
      </c>
      <c r="C17" s="14">
        <f t="shared" si="13"/>
        <v>1</v>
      </c>
      <c r="D17" s="16">
        <f t="shared" si="44"/>
        <v>0</v>
      </c>
      <c r="E17" s="17" t="str">
        <f t="shared" si="45"/>
        <v>New Note</v>
      </c>
      <c r="F17" s="16">
        <f t="shared" si="46"/>
        <v>0</v>
      </c>
      <c r="G17" s="17" t="str">
        <f t="shared" si="14"/>
        <v>-</v>
      </c>
      <c r="H17" s="16">
        <f t="shared" si="47"/>
        <v>0</v>
      </c>
      <c r="I17" s="17" t="str">
        <f t="shared" si="15"/>
        <v>-</v>
      </c>
      <c r="J17" s="16">
        <f t="shared" si="48"/>
        <v>0</v>
      </c>
      <c r="K17" s="17" t="str">
        <f t="shared" si="16"/>
        <v>-</v>
      </c>
      <c r="L17" s="16">
        <f t="shared" si="49"/>
        <v>0</v>
      </c>
      <c r="M17" s="17" t="str">
        <f t="shared" si="17"/>
        <v>-</v>
      </c>
      <c r="N17" s="16">
        <f t="shared" si="50"/>
        <v>0</v>
      </c>
      <c r="O17" s="17" t="str">
        <f t="shared" si="18"/>
        <v>-</v>
      </c>
      <c r="P17" s="16">
        <f t="shared" si="8"/>
        <v>0</v>
      </c>
      <c r="Q17" s="17" t="str">
        <f t="shared" si="9"/>
        <v>-</v>
      </c>
      <c r="R17" s="16">
        <f t="shared" si="51"/>
        <v>0</v>
      </c>
      <c r="S17" s="17" t="str">
        <f t="shared" si="52"/>
        <v>-</v>
      </c>
      <c r="T17" s="15">
        <f t="shared" si="53"/>
        <v>0</v>
      </c>
      <c r="U17"/>
      <c r="V17">
        <f t="shared" si="19"/>
        <v>16</v>
      </c>
      <c r="W17" t="s">
        <v>214</v>
      </c>
      <c r="X17" t="s">
        <v>67</v>
      </c>
      <c r="Y17">
        <v>0</v>
      </c>
      <c r="AB17" t="s">
        <v>215</v>
      </c>
      <c r="AC17">
        <f t="shared" si="20"/>
        <v>0</v>
      </c>
      <c r="AD17">
        <f t="shared" si="21"/>
        <v>0</v>
      </c>
      <c r="AE17">
        <f t="shared" si="22"/>
        <v>1</v>
      </c>
      <c r="AF17" t="s">
        <v>178</v>
      </c>
      <c r="AG17" t="s">
        <v>214</v>
      </c>
      <c r="AH17" t="s">
        <v>67</v>
      </c>
      <c r="AI17">
        <v>0</v>
      </c>
      <c r="AM17">
        <f t="shared" si="23"/>
        <v>0</v>
      </c>
      <c r="AN17">
        <f t="shared" si="24"/>
        <v>0</v>
      </c>
      <c r="AO17">
        <f t="shared" si="25"/>
        <v>0</v>
      </c>
      <c r="AQ17" t="s">
        <v>214</v>
      </c>
      <c r="AR17" t="s">
        <v>67</v>
      </c>
      <c r="AS17">
        <v>0</v>
      </c>
      <c r="AW17">
        <f t="shared" si="26"/>
        <v>0</v>
      </c>
      <c r="AX17">
        <f t="shared" si="27"/>
        <v>0</v>
      </c>
      <c r="AY17">
        <f t="shared" si="28"/>
        <v>0</v>
      </c>
      <c r="BA17" t="s">
        <v>214</v>
      </c>
      <c r="BB17" t="s">
        <v>67</v>
      </c>
      <c r="BC17">
        <v>0</v>
      </c>
      <c r="BG17">
        <f t="shared" si="29"/>
        <v>0</v>
      </c>
      <c r="BH17">
        <f t="shared" si="30"/>
        <v>0</v>
      </c>
      <c r="BI17">
        <f t="shared" si="31"/>
        <v>0</v>
      </c>
      <c r="BK17" t="s">
        <v>214</v>
      </c>
      <c r="BL17" t="s">
        <v>67</v>
      </c>
      <c r="BM17">
        <v>0</v>
      </c>
      <c r="BQ17">
        <f t="shared" si="32"/>
        <v>0</v>
      </c>
      <c r="BR17">
        <f t="shared" si="33"/>
        <v>0</v>
      </c>
      <c r="BS17">
        <f t="shared" si="34"/>
        <v>0</v>
      </c>
      <c r="BU17" t="s">
        <v>214</v>
      </c>
      <c r="BV17" t="s">
        <v>67</v>
      </c>
      <c r="BW17">
        <v>0</v>
      </c>
      <c r="CA17">
        <f t="shared" si="35"/>
        <v>0</v>
      </c>
      <c r="CB17">
        <f t="shared" si="36"/>
        <v>0</v>
      </c>
      <c r="CC17">
        <f t="shared" si="37"/>
        <v>0</v>
      </c>
      <c r="CE17" t="s">
        <v>214</v>
      </c>
      <c r="CF17" t="s">
        <v>67</v>
      </c>
      <c r="CG17">
        <v>0</v>
      </c>
      <c r="CK17">
        <f t="shared" si="38"/>
        <v>0</v>
      </c>
      <c r="CL17">
        <f t="shared" si="39"/>
        <v>0</v>
      </c>
      <c r="CM17">
        <f t="shared" si="40"/>
        <v>0</v>
      </c>
      <c r="CO17" t="s">
        <v>214</v>
      </c>
      <c r="CP17" t="s">
        <v>67</v>
      </c>
      <c r="CQ17">
        <v>0</v>
      </c>
      <c r="CU17">
        <f t="shared" si="41"/>
        <v>0</v>
      </c>
      <c r="CV17">
        <f t="shared" si="42"/>
        <v>0</v>
      </c>
      <c r="CW17">
        <f t="shared" si="43"/>
        <v>0</v>
      </c>
      <c r="CY17" t="s">
        <v>214</v>
      </c>
      <c r="CZ17" t="s">
        <v>67</v>
      </c>
      <c r="DA17">
        <v>0</v>
      </c>
    </row>
    <row r="18" spans="1:108" x14ac:dyDescent="0.3">
      <c r="A18" s="23">
        <v>17</v>
      </c>
      <c r="B18" t="str">
        <f t="shared" si="0"/>
        <v>drawDirUndercutPresenceFactor</v>
      </c>
      <c r="C18" s="14">
        <f t="shared" si="13"/>
        <v>1</v>
      </c>
      <c r="D18" s="16">
        <f t="shared" si="44"/>
        <v>1</v>
      </c>
      <c r="E18" s="17" t="str">
        <f t="shared" si="45"/>
        <v>New Note</v>
      </c>
      <c r="F18" s="16">
        <f t="shared" si="46"/>
        <v>1</v>
      </c>
      <c r="G18" s="17" t="str">
        <f t="shared" si="14"/>
        <v>-</v>
      </c>
      <c r="H18" s="16">
        <f t="shared" si="47"/>
        <v>1</v>
      </c>
      <c r="I18" s="17" t="str">
        <f t="shared" si="15"/>
        <v>-</v>
      </c>
      <c r="J18" s="16">
        <f t="shared" si="48"/>
        <v>1</v>
      </c>
      <c r="K18" s="17" t="str">
        <f t="shared" si="16"/>
        <v>-</v>
      </c>
      <c r="L18" s="16">
        <f t="shared" si="49"/>
        <v>1</v>
      </c>
      <c r="M18" s="17" t="str">
        <f t="shared" si="17"/>
        <v>-</v>
      </c>
      <c r="N18" s="16">
        <f t="shared" si="50"/>
        <v>1</v>
      </c>
      <c r="O18" s="17" t="str">
        <f t="shared" si="18"/>
        <v>-</v>
      </c>
      <c r="P18" s="16">
        <f t="shared" si="8"/>
        <v>1</v>
      </c>
      <c r="Q18" s="17" t="str">
        <f t="shared" si="9"/>
        <v>-</v>
      </c>
      <c r="R18" s="16">
        <f t="shared" si="51"/>
        <v>1</v>
      </c>
      <c r="S18" s="17" t="str">
        <f t="shared" si="52"/>
        <v>-</v>
      </c>
      <c r="T18" s="15">
        <f t="shared" si="53"/>
        <v>1</v>
      </c>
      <c r="U18"/>
      <c r="V18">
        <f t="shared" si="19"/>
        <v>17</v>
      </c>
      <c r="W18" t="s">
        <v>216</v>
      </c>
      <c r="X18" t="s">
        <v>67</v>
      </c>
      <c r="Y18">
        <v>1</v>
      </c>
      <c r="AB18" t="s">
        <v>217</v>
      </c>
      <c r="AC18">
        <f t="shared" si="20"/>
        <v>0</v>
      </c>
      <c r="AD18">
        <f t="shared" si="21"/>
        <v>0</v>
      </c>
      <c r="AE18">
        <f t="shared" si="22"/>
        <v>1</v>
      </c>
      <c r="AF18" t="s">
        <v>178</v>
      </c>
      <c r="AG18" t="s">
        <v>216</v>
      </c>
      <c r="AH18" t="s">
        <v>67</v>
      </c>
      <c r="AI18">
        <v>1</v>
      </c>
      <c r="AM18">
        <f t="shared" si="23"/>
        <v>0</v>
      </c>
      <c r="AN18">
        <f t="shared" si="24"/>
        <v>0</v>
      </c>
      <c r="AO18">
        <f t="shared" si="25"/>
        <v>0</v>
      </c>
      <c r="AQ18" t="s">
        <v>216</v>
      </c>
      <c r="AR18" t="s">
        <v>67</v>
      </c>
      <c r="AS18">
        <v>1</v>
      </c>
      <c r="AW18">
        <f t="shared" si="26"/>
        <v>0</v>
      </c>
      <c r="AX18">
        <f t="shared" si="27"/>
        <v>0</v>
      </c>
      <c r="AY18">
        <f t="shared" si="28"/>
        <v>0</v>
      </c>
      <c r="BA18" t="s">
        <v>216</v>
      </c>
      <c r="BB18" t="s">
        <v>67</v>
      </c>
      <c r="BC18">
        <v>1</v>
      </c>
      <c r="BG18">
        <f t="shared" si="29"/>
        <v>0</v>
      </c>
      <c r="BH18">
        <f t="shared" si="30"/>
        <v>0</v>
      </c>
      <c r="BI18">
        <f t="shared" si="31"/>
        <v>0</v>
      </c>
      <c r="BK18" t="s">
        <v>216</v>
      </c>
      <c r="BL18" t="s">
        <v>67</v>
      </c>
      <c r="BM18">
        <v>1</v>
      </c>
      <c r="BQ18">
        <f t="shared" si="32"/>
        <v>0</v>
      </c>
      <c r="BR18">
        <f t="shared" si="33"/>
        <v>0</v>
      </c>
      <c r="BS18">
        <f t="shared" si="34"/>
        <v>0</v>
      </c>
      <c r="BU18" t="s">
        <v>216</v>
      </c>
      <c r="BV18" t="s">
        <v>67</v>
      </c>
      <c r="BW18">
        <v>1</v>
      </c>
      <c r="CA18">
        <f t="shared" si="35"/>
        <v>0</v>
      </c>
      <c r="CB18">
        <f t="shared" si="36"/>
        <v>0</v>
      </c>
      <c r="CC18">
        <f t="shared" si="37"/>
        <v>0</v>
      </c>
      <c r="CE18" t="s">
        <v>216</v>
      </c>
      <c r="CF18" t="s">
        <v>67</v>
      </c>
      <c r="CG18">
        <v>1</v>
      </c>
      <c r="CK18">
        <f t="shared" si="38"/>
        <v>0</v>
      </c>
      <c r="CL18">
        <f t="shared" si="39"/>
        <v>0</v>
      </c>
      <c r="CM18">
        <f t="shared" si="40"/>
        <v>0</v>
      </c>
      <c r="CO18" t="s">
        <v>216</v>
      </c>
      <c r="CP18" t="s">
        <v>67</v>
      </c>
      <c r="CQ18">
        <v>1</v>
      </c>
      <c r="CU18">
        <f t="shared" si="41"/>
        <v>0</v>
      </c>
      <c r="CV18">
        <f t="shared" si="42"/>
        <v>0</v>
      </c>
      <c r="CW18">
        <f t="shared" si="43"/>
        <v>0</v>
      </c>
      <c r="CY18" t="s">
        <v>216</v>
      </c>
      <c r="CZ18" t="s">
        <v>67</v>
      </c>
      <c r="DA18">
        <v>1</v>
      </c>
    </row>
    <row r="19" spans="1:108" x14ac:dyDescent="0.3">
      <c r="A19" s="23">
        <v>18</v>
      </c>
      <c r="B19" t="str">
        <f t="shared" si="0"/>
        <v>drawDirVoidAlignmentFactor</v>
      </c>
      <c r="C19" s="14">
        <f t="shared" si="13"/>
        <v>1</v>
      </c>
      <c r="D19" s="16">
        <f t="shared" si="44"/>
        <v>0</v>
      </c>
      <c r="E19" s="17" t="str">
        <f t="shared" si="45"/>
        <v>New Note</v>
      </c>
      <c r="F19" s="16">
        <f t="shared" si="46"/>
        <v>0</v>
      </c>
      <c r="G19" s="17" t="str">
        <f t="shared" si="14"/>
        <v>-</v>
      </c>
      <c r="H19" s="16">
        <f t="shared" si="47"/>
        <v>0</v>
      </c>
      <c r="I19" s="17" t="str">
        <f t="shared" si="15"/>
        <v>-</v>
      </c>
      <c r="J19" s="16">
        <f t="shared" si="48"/>
        <v>0</v>
      </c>
      <c r="K19" s="17" t="str">
        <f t="shared" si="16"/>
        <v>-</v>
      </c>
      <c r="L19" s="16">
        <f t="shared" si="49"/>
        <v>0</v>
      </c>
      <c r="M19" s="17" t="str">
        <f t="shared" si="17"/>
        <v>-</v>
      </c>
      <c r="N19" s="16">
        <f t="shared" si="50"/>
        <v>0</v>
      </c>
      <c r="O19" s="17" t="str">
        <f t="shared" si="18"/>
        <v>-</v>
      </c>
      <c r="P19" s="16">
        <f t="shared" si="8"/>
        <v>0</v>
      </c>
      <c r="Q19" s="17" t="str">
        <f t="shared" si="9"/>
        <v>-</v>
      </c>
      <c r="R19" s="16">
        <f t="shared" si="51"/>
        <v>0</v>
      </c>
      <c r="S19" s="17" t="str">
        <f t="shared" si="52"/>
        <v>-</v>
      </c>
      <c r="T19" s="15">
        <f t="shared" si="53"/>
        <v>0</v>
      </c>
      <c r="U19"/>
      <c r="V19">
        <f t="shared" si="19"/>
        <v>18</v>
      </c>
      <c r="W19" t="s">
        <v>218</v>
      </c>
      <c r="X19" t="s">
        <v>67</v>
      </c>
      <c r="Y19">
        <v>0</v>
      </c>
      <c r="AB19" t="s">
        <v>219</v>
      </c>
      <c r="AC19">
        <f t="shared" si="20"/>
        <v>0</v>
      </c>
      <c r="AD19">
        <f t="shared" si="21"/>
        <v>0</v>
      </c>
      <c r="AE19">
        <f t="shared" si="22"/>
        <v>1</v>
      </c>
      <c r="AF19" t="s">
        <v>178</v>
      </c>
      <c r="AG19" t="s">
        <v>218</v>
      </c>
      <c r="AH19" t="s">
        <v>67</v>
      </c>
      <c r="AI19">
        <v>0</v>
      </c>
      <c r="AM19">
        <f t="shared" si="23"/>
        <v>0</v>
      </c>
      <c r="AN19">
        <f t="shared" si="24"/>
        <v>0</v>
      </c>
      <c r="AO19">
        <f t="shared" si="25"/>
        <v>0</v>
      </c>
      <c r="AQ19" t="s">
        <v>218</v>
      </c>
      <c r="AR19" t="s">
        <v>67</v>
      </c>
      <c r="AS19">
        <v>0</v>
      </c>
      <c r="AW19">
        <f t="shared" si="26"/>
        <v>0</v>
      </c>
      <c r="AX19">
        <f t="shared" si="27"/>
        <v>0</v>
      </c>
      <c r="AY19">
        <f t="shared" si="28"/>
        <v>0</v>
      </c>
      <c r="BA19" t="s">
        <v>218</v>
      </c>
      <c r="BB19" t="s">
        <v>67</v>
      </c>
      <c r="BC19">
        <v>0</v>
      </c>
      <c r="BG19">
        <f t="shared" si="29"/>
        <v>0</v>
      </c>
      <c r="BH19">
        <f t="shared" si="30"/>
        <v>0</v>
      </c>
      <c r="BI19">
        <f t="shared" si="31"/>
        <v>0</v>
      </c>
      <c r="BK19" t="s">
        <v>218</v>
      </c>
      <c r="BL19" t="s">
        <v>67</v>
      </c>
      <c r="BM19">
        <v>0</v>
      </c>
      <c r="BQ19">
        <f t="shared" si="32"/>
        <v>0</v>
      </c>
      <c r="BR19">
        <f t="shared" si="33"/>
        <v>0</v>
      </c>
      <c r="BS19">
        <f t="shared" si="34"/>
        <v>0</v>
      </c>
      <c r="BU19" t="s">
        <v>218</v>
      </c>
      <c r="BV19" t="s">
        <v>67</v>
      </c>
      <c r="BW19">
        <v>0</v>
      </c>
      <c r="CA19">
        <f t="shared" si="35"/>
        <v>0</v>
      </c>
      <c r="CB19">
        <f t="shared" si="36"/>
        <v>0</v>
      </c>
      <c r="CC19">
        <f t="shared" si="37"/>
        <v>0</v>
      </c>
      <c r="CE19" t="s">
        <v>218</v>
      </c>
      <c r="CF19" t="s">
        <v>67</v>
      </c>
      <c r="CG19">
        <v>0</v>
      </c>
      <c r="CK19">
        <f t="shared" si="38"/>
        <v>0</v>
      </c>
      <c r="CL19">
        <f t="shared" si="39"/>
        <v>0</v>
      </c>
      <c r="CM19">
        <f t="shared" si="40"/>
        <v>0</v>
      </c>
      <c r="CO19" t="s">
        <v>218</v>
      </c>
      <c r="CP19" t="s">
        <v>67</v>
      </c>
      <c r="CQ19">
        <v>0</v>
      </c>
      <c r="CU19">
        <f t="shared" si="41"/>
        <v>0</v>
      </c>
      <c r="CV19">
        <f t="shared" si="42"/>
        <v>0</v>
      </c>
      <c r="CW19">
        <f t="shared" si="43"/>
        <v>0</v>
      </c>
      <c r="CY19" t="s">
        <v>218</v>
      </c>
      <c r="CZ19" t="s">
        <v>67</v>
      </c>
      <c r="DA19">
        <v>0</v>
      </c>
    </row>
    <row r="20" spans="1:108" x14ac:dyDescent="0.3">
      <c r="A20" s="23">
        <v>19</v>
      </c>
      <c r="B20" t="str">
        <f t="shared" si="0"/>
        <v>greenSandLargeHoleAspect</v>
      </c>
      <c r="C20" s="14">
        <f t="shared" si="13"/>
        <v>3</v>
      </c>
      <c r="D20" s="16">
        <f t="shared" si="44"/>
        <v>0</v>
      </c>
      <c r="E20" s="17" t="str">
        <f t="shared" si="45"/>
        <v>-</v>
      </c>
      <c r="F20" s="16">
        <f t="shared" si="46"/>
        <v>1</v>
      </c>
      <c r="G20" s="17" t="str">
        <f t="shared" si="14"/>
        <v>-</v>
      </c>
      <c r="H20" s="16">
        <f t="shared" si="47"/>
        <v>1</v>
      </c>
      <c r="I20" s="17" t="str">
        <f t="shared" si="15"/>
        <v>-</v>
      </c>
      <c r="J20" s="16">
        <f t="shared" si="48"/>
        <v>1</v>
      </c>
      <c r="K20" s="17" t="str">
        <f t="shared" si="16"/>
        <v>-</v>
      </c>
      <c r="L20" s="16">
        <f t="shared" si="49"/>
        <v>1</v>
      </c>
      <c r="M20" s="17" t="str">
        <f t="shared" si="17"/>
        <v>-</v>
      </c>
      <c r="N20" s="16">
        <f t="shared" si="50"/>
        <v>1</v>
      </c>
      <c r="O20" s="17" t="str">
        <f t="shared" si="18"/>
        <v>-</v>
      </c>
      <c r="P20" s="16">
        <f t="shared" si="8"/>
        <v>1</v>
      </c>
      <c r="Q20" s="17" t="str">
        <f t="shared" si="9"/>
        <v>-</v>
      </c>
      <c r="R20" s="16">
        <f t="shared" si="51"/>
        <v>1</v>
      </c>
      <c r="S20" s="17" t="str">
        <f t="shared" si="52"/>
        <v>-</v>
      </c>
      <c r="T20" s="15">
        <f t="shared" si="53"/>
        <v>1</v>
      </c>
      <c r="U20"/>
      <c r="V20">
        <f t="shared" si="19"/>
        <v>19</v>
      </c>
      <c r="AB20" t="s">
        <v>64</v>
      </c>
      <c r="AC20">
        <f t="shared" si="20"/>
        <v>1</v>
      </c>
      <c r="AD20">
        <f t="shared" si="21"/>
        <v>1</v>
      </c>
      <c r="AE20">
        <f t="shared" si="22"/>
        <v>1</v>
      </c>
      <c r="AG20" t="s">
        <v>220</v>
      </c>
      <c r="AH20" t="s">
        <v>67</v>
      </c>
      <c r="AI20">
        <v>1</v>
      </c>
      <c r="AM20">
        <f t="shared" si="23"/>
        <v>0</v>
      </c>
      <c r="AN20">
        <f t="shared" si="24"/>
        <v>0</v>
      </c>
      <c r="AO20">
        <f t="shared" si="25"/>
        <v>0</v>
      </c>
      <c r="AQ20" t="s">
        <v>220</v>
      </c>
      <c r="AR20" t="s">
        <v>67</v>
      </c>
      <c r="AS20">
        <v>1</v>
      </c>
      <c r="AW20">
        <f t="shared" si="26"/>
        <v>0</v>
      </c>
      <c r="AX20">
        <f t="shared" si="27"/>
        <v>0</v>
      </c>
      <c r="AY20">
        <f t="shared" si="28"/>
        <v>0</v>
      </c>
      <c r="BA20" t="s">
        <v>220</v>
      </c>
      <c r="BB20" t="s">
        <v>67</v>
      </c>
      <c r="BC20">
        <v>1</v>
      </c>
      <c r="BG20">
        <f t="shared" si="29"/>
        <v>0</v>
      </c>
      <c r="BH20">
        <f t="shared" si="30"/>
        <v>0</v>
      </c>
      <c r="BI20">
        <f t="shared" si="31"/>
        <v>0</v>
      </c>
      <c r="BK20" t="s">
        <v>220</v>
      </c>
      <c r="BL20" t="s">
        <v>67</v>
      </c>
      <c r="BM20">
        <v>1</v>
      </c>
      <c r="BQ20">
        <f t="shared" si="32"/>
        <v>0</v>
      </c>
      <c r="BR20">
        <f t="shared" si="33"/>
        <v>0</v>
      </c>
      <c r="BS20">
        <f t="shared" si="34"/>
        <v>0</v>
      </c>
      <c r="BU20" t="s">
        <v>220</v>
      </c>
      <c r="BV20" t="s">
        <v>67</v>
      </c>
      <c r="BW20">
        <v>1</v>
      </c>
      <c r="CA20">
        <f t="shared" si="35"/>
        <v>0</v>
      </c>
      <c r="CB20">
        <f t="shared" si="36"/>
        <v>0</v>
      </c>
      <c r="CC20">
        <f t="shared" si="37"/>
        <v>0</v>
      </c>
      <c r="CE20" t="s">
        <v>220</v>
      </c>
      <c r="CF20" t="s">
        <v>67</v>
      </c>
      <c r="CG20">
        <v>1</v>
      </c>
      <c r="CK20">
        <f t="shared" si="38"/>
        <v>0</v>
      </c>
      <c r="CL20">
        <f t="shared" si="39"/>
        <v>0</v>
      </c>
      <c r="CM20">
        <f t="shared" si="40"/>
        <v>0</v>
      </c>
      <c r="CO20" t="s">
        <v>220</v>
      </c>
      <c r="CP20" t="s">
        <v>67</v>
      </c>
      <c r="CQ20">
        <v>1</v>
      </c>
      <c r="CU20">
        <f t="shared" si="41"/>
        <v>0</v>
      </c>
      <c r="CV20">
        <f t="shared" si="42"/>
        <v>0</v>
      </c>
      <c r="CW20">
        <f t="shared" si="43"/>
        <v>0</v>
      </c>
      <c r="CY20" t="s">
        <v>220</v>
      </c>
      <c r="CZ20" t="s">
        <v>67</v>
      </c>
      <c r="DA20">
        <v>1</v>
      </c>
    </row>
    <row r="21" spans="1:108" x14ac:dyDescent="0.3">
      <c r="A21" s="23">
        <v>20</v>
      </c>
      <c r="B21" t="str">
        <f t="shared" si="0"/>
        <v>greenSandLargeVoidAspect</v>
      </c>
      <c r="C21" s="14">
        <f t="shared" si="13"/>
        <v>3</v>
      </c>
      <c r="D21" s="16">
        <f t="shared" si="44"/>
        <v>0</v>
      </c>
      <c r="E21" s="17" t="str">
        <f t="shared" si="45"/>
        <v>-</v>
      </c>
      <c r="F21" s="16">
        <f t="shared" si="46"/>
        <v>1</v>
      </c>
      <c r="G21" s="17" t="str">
        <f t="shared" si="14"/>
        <v>-</v>
      </c>
      <c r="H21" s="16">
        <f t="shared" si="47"/>
        <v>1</v>
      </c>
      <c r="I21" s="17" t="str">
        <f t="shared" si="15"/>
        <v>-</v>
      </c>
      <c r="J21" s="16">
        <f t="shared" si="48"/>
        <v>1</v>
      </c>
      <c r="K21" s="17" t="str">
        <f t="shared" si="16"/>
        <v>-</v>
      </c>
      <c r="L21" s="16">
        <f t="shared" si="49"/>
        <v>1</v>
      </c>
      <c r="M21" s="17" t="str">
        <f t="shared" si="17"/>
        <v>-</v>
      </c>
      <c r="N21" s="16">
        <f t="shared" si="50"/>
        <v>1</v>
      </c>
      <c r="O21" s="17" t="str">
        <f t="shared" si="18"/>
        <v>-</v>
      </c>
      <c r="P21" s="16">
        <f t="shared" si="8"/>
        <v>1</v>
      </c>
      <c r="Q21" s="17" t="str">
        <f t="shared" si="9"/>
        <v>-</v>
      </c>
      <c r="R21" s="16">
        <f t="shared" si="51"/>
        <v>1</v>
      </c>
      <c r="S21" s="17" t="str">
        <f t="shared" si="52"/>
        <v>-</v>
      </c>
      <c r="T21" s="15">
        <f t="shared" si="53"/>
        <v>1</v>
      </c>
      <c r="U21"/>
      <c r="V21">
        <f t="shared" si="19"/>
        <v>20</v>
      </c>
      <c r="AB21" t="s">
        <v>64</v>
      </c>
      <c r="AC21">
        <f t="shared" si="20"/>
        <v>1</v>
      </c>
      <c r="AD21">
        <f t="shared" si="21"/>
        <v>1</v>
      </c>
      <c r="AE21">
        <f t="shared" si="22"/>
        <v>1</v>
      </c>
      <c r="AG21" t="s">
        <v>221</v>
      </c>
      <c r="AH21" t="s">
        <v>67</v>
      </c>
      <c r="AI21">
        <v>1</v>
      </c>
      <c r="AM21">
        <f t="shared" si="23"/>
        <v>0</v>
      </c>
      <c r="AN21">
        <f t="shared" si="24"/>
        <v>0</v>
      </c>
      <c r="AO21">
        <f t="shared" si="25"/>
        <v>0</v>
      </c>
      <c r="AQ21" t="s">
        <v>221</v>
      </c>
      <c r="AR21" t="s">
        <v>67</v>
      </c>
      <c r="AS21">
        <v>1</v>
      </c>
      <c r="AW21">
        <f t="shared" si="26"/>
        <v>0</v>
      </c>
      <c r="AX21">
        <f t="shared" si="27"/>
        <v>0</v>
      </c>
      <c r="AY21">
        <f t="shared" si="28"/>
        <v>0</v>
      </c>
      <c r="BA21" t="s">
        <v>221</v>
      </c>
      <c r="BB21" t="s">
        <v>67</v>
      </c>
      <c r="BC21">
        <v>1</v>
      </c>
      <c r="BG21">
        <f t="shared" si="29"/>
        <v>0</v>
      </c>
      <c r="BH21">
        <f t="shared" si="30"/>
        <v>0</v>
      </c>
      <c r="BI21">
        <f t="shared" si="31"/>
        <v>0</v>
      </c>
      <c r="BK21" t="s">
        <v>221</v>
      </c>
      <c r="BL21" t="s">
        <v>67</v>
      </c>
      <c r="BM21">
        <v>1</v>
      </c>
      <c r="BQ21">
        <f t="shared" si="32"/>
        <v>0</v>
      </c>
      <c r="BR21">
        <f t="shared" si="33"/>
        <v>0</v>
      </c>
      <c r="BS21">
        <f t="shared" si="34"/>
        <v>0</v>
      </c>
      <c r="BU21" t="s">
        <v>221</v>
      </c>
      <c r="BV21" t="s">
        <v>67</v>
      </c>
      <c r="BW21">
        <v>1</v>
      </c>
      <c r="CA21">
        <f t="shared" si="35"/>
        <v>0</v>
      </c>
      <c r="CB21">
        <f t="shared" si="36"/>
        <v>0</v>
      </c>
      <c r="CC21">
        <f t="shared" si="37"/>
        <v>0</v>
      </c>
      <c r="CE21" t="s">
        <v>221</v>
      </c>
      <c r="CF21" t="s">
        <v>67</v>
      </c>
      <c r="CG21">
        <v>1</v>
      </c>
      <c r="CK21">
        <f t="shared" si="38"/>
        <v>0</v>
      </c>
      <c r="CL21">
        <f t="shared" si="39"/>
        <v>0</v>
      </c>
      <c r="CM21">
        <f t="shared" si="40"/>
        <v>0</v>
      </c>
      <c r="CO21" t="s">
        <v>221</v>
      </c>
      <c r="CP21" t="s">
        <v>67</v>
      </c>
      <c r="CQ21">
        <v>1</v>
      </c>
      <c r="CU21">
        <f t="shared" si="41"/>
        <v>0</v>
      </c>
      <c r="CV21">
        <f t="shared" si="42"/>
        <v>0</v>
      </c>
      <c r="CW21">
        <f t="shared" si="43"/>
        <v>0</v>
      </c>
      <c r="CY21" t="s">
        <v>221</v>
      </c>
      <c r="CZ21" t="s">
        <v>67</v>
      </c>
      <c r="DA21">
        <v>1</v>
      </c>
    </row>
    <row r="22" spans="1:108" x14ac:dyDescent="0.3">
      <c r="A22" s="23">
        <v>21</v>
      </c>
      <c r="B22" t="str">
        <f t="shared" si="0"/>
        <v>greenSandSmallHoleAspect</v>
      </c>
      <c r="C22" s="14">
        <f t="shared" si="13"/>
        <v>3</v>
      </c>
      <c r="D22" s="16">
        <f t="shared" si="44"/>
        <v>0</v>
      </c>
      <c r="E22" s="17" t="str">
        <f t="shared" si="45"/>
        <v>-</v>
      </c>
      <c r="F22" s="16">
        <f t="shared" si="46"/>
        <v>0.5</v>
      </c>
      <c r="G22" s="17" t="str">
        <f t="shared" si="14"/>
        <v>-</v>
      </c>
      <c r="H22" s="16">
        <f t="shared" si="47"/>
        <v>0.5</v>
      </c>
      <c r="I22" s="17" t="str">
        <f t="shared" si="15"/>
        <v>-</v>
      </c>
      <c r="J22" s="16">
        <f t="shared" si="48"/>
        <v>0.5</v>
      </c>
      <c r="K22" s="17" t="str">
        <f t="shared" si="16"/>
        <v>-</v>
      </c>
      <c r="L22" s="16">
        <f t="shared" si="49"/>
        <v>0.5</v>
      </c>
      <c r="M22" s="17" t="str">
        <f t="shared" si="17"/>
        <v>-</v>
      </c>
      <c r="N22" s="16">
        <f t="shared" si="50"/>
        <v>0.5</v>
      </c>
      <c r="O22" s="17" t="str">
        <f t="shared" si="18"/>
        <v>-</v>
      </c>
      <c r="P22" s="16">
        <f t="shared" si="8"/>
        <v>0.5</v>
      </c>
      <c r="Q22" s="17" t="str">
        <f t="shared" si="9"/>
        <v>-</v>
      </c>
      <c r="R22" s="16">
        <f t="shared" si="51"/>
        <v>0.5</v>
      </c>
      <c r="S22" s="17" t="str">
        <f t="shared" si="52"/>
        <v>-</v>
      </c>
      <c r="T22" s="15">
        <f t="shared" si="53"/>
        <v>0.5</v>
      </c>
      <c r="U22"/>
      <c r="V22">
        <f t="shared" si="19"/>
        <v>21</v>
      </c>
      <c r="AB22" t="s">
        <v>64</v>
      </c>
      <c r="AC22">
        <f t="shared" si="20"/>
        <v>1</v>
      </c>
      <c r="AD22">
        <f t="shared" si="21"/>
        <v>1</v>
      </c>
      <c r="AE22">
        <f t="shared" si="22"/>
        <v>1</v>
      </c>
      <c r="AG22" t="s">
        <v>222</v>
      </c>
      <c r="AH22" t="s">
        <v>67</v>
      </c>
      <c r="AI22">
        <v>0.5</v>
      </c>
      <c r="AM22">
        <f t="shared" si="23"/>
        <v>0</v>
      </c>
      <c r="AN22">
        <f t="shared" si="24"/>
        <v>0</v>
      </c>
      <c r="AO22">
        <f t="shared" si="25"/>
        <v>0</v>
      </c>
      <c r="AQ22" t="s">
        <v>222</v>
      </c>
      <c r="AR22" t="s">
        <v>67</v>
      </c>
      <c r="AS22">
        <v>0.5</v>
      </c>
      <c r="AW22">
        <f t="shared" si="26"/>
        <v>0</v>
      </c>
      <c r="AX22">
        <f t="shared" si="27"/>
        <v>0</v>
      </c>
      <c r="AY22">
        <f t="shared" si="28"/>
        <v>0</v>
      </c>
      <c r="BA22" t="s">
        <v>222</v>
      </c>
      <c r="BB22" t="s">
        <v>67</v>
      </c>
      <c r="BC22">
        <v>0.5</v>
      </c>
      <c r="BG22">
        <f t="shared" si="29"/>
        <v>0</v>
      </c>
      <c r="BH22">
        <f t="shared" si="30"/>
        <v>0</v>
      </c>
      <c r="BI22">
        <f t="shared" si="31"/>
        <v>0</v>
      </c>
      <c r="BK22" t="s">
        <v>222</v>
      </c>
      <c r="BL22" t="s">
        <v>67</v>
      </c>
      <c r="BM22">
        <v>0.5</v>
      </c>
      <c r="BQ22">
        <f t="shared" si="32"/>
        <v>0</v>
      </c>
      <c r="BR22">
        <f t="shared" si="33"/>
        <v>0</v>
      </c>
      <c r="BS22">
        <f t="shared" si="34"/>
        <v>0</v>
      </c>
      <c r="BU22" t="s">
        <v>222</v>
      </c>
      <c r="BV22" t="s">
        <v>67</v>
      </c>
      <c r="BW22">
        <v>0.5</v>
      </c>
      <c r="CA22">
        <f t="shared" si="35"/>
        <v>0</v>
      </c>
      <c r="CB22">
        <f t="shared" si="36"/>
        <v>0</v>
      </c>
      <c r="CC22">
        <f t="shared" si="37"/>
        <v>0</v>
      </c>
      <c r="CE22" t="s">
        <v>222</v>
      </c>
      <c r="CF22" t="s">
        <v>67</v>
      </c>
      <c r="CG22">
        <v>0.5</v>
      </c>
      <c r="CK22">
        <f t="shared" si="38"/>
        <v>0</v>
      </c>
      <c r="CL22">
        <f t="shared" si="39"/>
        <v>0</v>
      </c>
      <c r="CM22">
        <f t="shared" si="40"/>
        <v>0</v>
      </c>
      <c r="CO22" t="s">
        <v>222</v>
      </c>
      <c r="CP22" t="s">
        <v>67</v>
      </c>
      <c r="CQ22">
        <v>0.5</v>
      </c>
      <c r="CU22">
        <f t="shared" si="41"/>
        <v>0</v>
      </c>
      <c r="CV22">
        <f t="shared" si="42"/>
        <v>0</v>
      </c>
      <c r="CW22">
        <f t="shared" si="43"/>
        <v>0</v>
      </c>
      <c r="CY22" t="s">
        <v>222</v>
      </c>
      <c r="CZ22" t="s">
        <v>67</v>
      </c>
      <c r="DA22">
        <v>0.5</v>
      </c>
    </row>
    <row r="23" spans="1:108" x14ac:dyDescent="0.3">
      <c r="A23" s="23">
        <v>22</v>
      </c>
      <c r="B23" t="str">
        <f t="shared" si="0"/>
        <v>greenSandSmallHoleDia</v>
      </c>
      <c r="C23" s="14">
        <f t="shared" si="13"/>
        <v>3</v>
      </c>
      <c r="D23" s="16">
        <f t="shared" si="44"/>
        <v>0</v>
      </c>
      <c r="E23" s="17" t="str">
        <f t="shared" si="45"/>
        <v>-</v>
      </c>
      <c r="F23" s="16">
        <f t="shared" si="46"/>
        <v>25.4</v>
      </c>
      <c r="G23" s="17" t="str">
        <f t="shared" si="14"/>
        <v>-</v>
      </c>
      <c r="H23" s="16">
        <f t="shared" si="47"/>
        <v>25.4</v>
      </c>
      <c r="I23" s="17" t="str">
        <f t="shared" si="15"/>
        <v>-</v>
      </c>
      <c r="J23" s="16">
        <f t="shared" si="48"/>
        <v>25.4</v>
      </c>
      <c r="K23" s="17" t="str">
        <f t="shared" si="16"/>
        <v>-</v>
      </c>
      <c r="L23" s="16">
        <f t="shared" si="49"/>
        <v>25.4</v>
      </c>
      <c r="M23" s="17" t="str">
        <f t="shared" si="17"/>
        <v>-</v>
      </c>
      <c r="N23" s="16">
        <f t="shared" si="50"/>
        <v>25.4</v>
      </c>
      <c r="O23" s="17" t="str">
        <f t="shared" si="18"/>
        <v>-</v>
      </c>
      <c r="P23" s="16">
        <f t="shared" si="8"/>
        <v>25.4</v>
      </c>
      <c r="Q23" s="17" t="str">
        <f t="shared" si="9"/>
        <v>-</v>
      </c>
      <c r="R23" s="16">
        <f t="shared" si="51"/>
        <v>25.4</v>
      </c>
      <c r="S23" s="17" t="str">
        <f t="shared" si="52"/>
        <v>-</v>
      </c>
      <c r="T23" s="15">
        <f t="shared" si="53"/>
        <v>25.4</v>
      </c>
      <c r="U23"/>
      <c r="V23">
        <f t="shared" si="19"/>
        <v>22</v>
      </c>
      <c r="AB23" t="s">
        <v>64</v>
      </c>
      <c r="AC23">
        <f t="shared" si="20"/>
        <v>1</v>
      </c>
      <c r="AD23">
        <f t="shared" si="21"/>
        <v>1</v>
      </c>
      <c r="AE23">
        <f t="shared" si="22"/>
        <v>1</v>
      </c>
      <c r="AG23" t="s">
        <v>223</v>
      </c>
      <c r="AH23" t="s">
        <v>67</v>
      </c>
      <c r="AI23">
        <v>25.4</v>
      </c>
      <c r="AM23">
        <f t="shared" si="23"/>
        <v>0</v>
      </c>
      <c r="AN23">
        <f t="shared" si="24"/>
        <v>0</v>
      </c>
      <c r="AO23">
        <f t="shared" si="25"/>
        <v>0</v>
      </c>
      <c r="AQ23" t="s">
        <v>223</v>
      </c>
      <c r="AR23" t="s">
        <v>67</v>
      </c>
      <c r="AS23">
        <v>25.4</v>
      </c>
      <c r="AW23">
        <f t="shared" si="26"/>
        <v>0</v>
      </c>
      <c r="AX23">
        <f t="shared" si="27"/>
        <v>0</v>
      </c>
      <c r="AY23">
        <f t="shared" si="28"/>
        <v>0</v>
      </c>
      <c r="BA23" t="s">
        <v>223</v>
      </c>
      <c r="BB23" t="s">
        <v>67</v>
      </c>
      <c r="BC23">
        <v>25.4</v>
      </c>
      <c r="BG23">
        <f t="shared" si="29"/>
        <v>0</v>
      </c>
      <c r="BH23">
        <f t="shared" si="30"/>
        <v>0</v>
      </c>
      <c r="BI23">
        <f t="shared" si="31"/>
        <v>0</v>
      </c>
      <c r="BK23" t="s">
        <v>223</v>
      </c>
      <c r="BL23" t="s">
        <v>67</v>
      </c>
      <c r="BM23">
        <v>25.4</v>
      </c>
      <c r="BQ23">
        <f t="shared" si="32"/>
        <v>0</v>
      </c>
      <c r="BR23">
        <f t="shared" si="33"/>
        <v>0</v>
      </c>
      <c r="BS23">
        <f t="shared" si="34"/>
        <v>0</v>
      </c>
      <c r="BU23" t="s">
        <v>223</v>
      </c>
      <c r="BV23" t="s">
        <v>67</v>
      </c>
      <c r="BW23">
        <v>25.4</v>
      </c>
      <c r="CA23">
        <f t="shared" si="35"/>
        <v>0</v>
      </c>
      <c r="CB23">
        <f t="shared" si="36"/>
        <v>0</v>
      </c>
      <c r="CC23">
        <f t="shared" si="37"/>
        <v>0</v>
      </c>
      <c r="CE23" t="s">
        <v>223</v>
      </c>
      <c r="CF23" t="s">
        <v>67</v>
      </c>
      <c r="CG23">
        <v>25.4</v>
      </c>
      <c r="CK23">
        <f t="shared" si="38"/>
        <v>0</v>
      </c>
      <c r="CL23">
        <f t="shared" si="39"/>
        <v>0</v>
      </c>
      <c r="CM23">
        <f t="shared" si="40"/>
        <v>0</v>
      </c>
      <c r="CO23" t="s">
        <v>223</v>
      </c>
      <c r="CP23" t="s">
        <v>67</v>
      </c>
      <c r="CQ23">
        <v>25.4</v>
      </c>
      <c r="CU23">
        <f t="shared" si="41"/>
        <v>0</v>
      </c>
      <c r="CV23">
        <f t="shared" si="42"/>
        <v>0</v>
      </c>
      <c r="CW23">
        <f t="shared" si="43"/>
        <v>0</v>
      </c>
      <c r="CY23" t="s">
        <v>223</v>
      </c>
      <c r="CZ23" t="s">
        <v>67</v>
      </c>
      <c r="DA23">
        <v>25.4</v>
      </c>
    </row>
    <row r="24" spans="1:108" x14ac:dyDescent="0.3">
      <c r="A24" s="23">
        <v>23</v>
      </c>
      <c r="B24" t="str">
        <f t="shared" si="0"/>
        <v>greenSandSmallVoidAspect</v>
      </c>
      <c r="C24" s="14">
        <f t="shared" si="13"/>
        <v>3</v>
      </c>
      <c r="D24" s="16">
        <f t="shared" si="44"/>
        <v>0</v>
      </c>
      <c r="E24" s="17" t="str">
        <f t="shared" si="45"/>
        <v>-</v>
      </c>
      <c r="F24" s="16">
        <f t="shared" si="46"/>
        <v>0.5</v>
      </c>
      <c r="G24" s="17" t="str">
        <f t="shared" si="14"/>
        <v>-</v>
      </c>
      <c r="H24" s="16">
        <f t="shared" si="47"/>
        <v>0.5</v>
      </c>
      <c r="I24" s="17" t="str">
        <f t="shared" si="15"/>
        <v>-</v>
      </c>
      <c r="J24" s="16">
        <f t="shared" si="48"/>
        <v>0.5</v>
      </c>
      <c r="K24" s="17" t="str">
        <f t="shared" si="16"/>
        <v>-</v>
      </c>
      <c r="L24" s="16">
        <f t="shared" si="49"/>
        <v>0.5</v>
      </c>
      <c r="M24" s="17" t="str">
        <f t="shared" si="17"/>
        <v>-</v>
      </c>
      <c r="N24" s="16">
        <f t="shared" si="50"/>
        <v>0.5</v>
      </c>
      <c r="O24" s="17" t="str">
        <f t="shared" si="18"/>
        <v>-</v>
      </c>
      <c r="P24" s="16">
        <f t="shared" si="8"/>
        <v>0.5</v>
      </c>
      <c r="Q24" s="17" t="str">
        <f t="shared" si="9"/>
        <v>-</v>
      </c>
      <c r="R24" s="16">
        <f t="shared" si="51"/>
        <v>0.5</v>
      </c>
      <c r="S24" s="17" t="str">
        <f t="shared" si="52"/>
        <v>-</v>
      </c>
      <c r="T24" s="15">
        <f t="shared" si="53"/>
        <v>0.5</v>
      </c>
      <c r="U24"/>
      <c r="V24">
        <f t="shared" si="19"/>
        <v>23</v>
      </c>
      <c r="AB24" t="s">
        <v>64</v>
      </c>
      <c r="AC24">
        <f t="shared" si="20"/>
        <v>1</v>
      </c>
      <c r="AD24">
        <f t="shared" si="21"/>
        <v>1</v>
      </c>
      <c r="AE24">
        <f t="shared" si="22"/>
        <v>1</v>
      </c>
      <c r="AG24" t="s">
        <v>224</v>
      </c>
      <c r="AH24" t="s">
        <v>67</v>
      </c>
      <c r="AI24">
        <v>0.5</v>
      </c>
      <c r="AM24">
        <f t="shared" si="23"/>
        <v>0</v>
      </c>
      <c r="AN24">
        <f t="shared" si="24"/>
        <v>0</v>
      </c>
      <c r="AO24">
        <f t="shared" si="25"/>
        <v>0</v>
      </c>
      <c r="AQ24" t="s">
        <v>224</v>
      </c>
      <c r="AR24" t="s">
        <v>67</v>
      </c>
      <c r="AS24">
        <v>0.5</v>
      </c>
      <c r="AW24">
        <f t="shared" si="26"/>
        <v>0</v>
      </c>
      <c r="AX24">
        <f t="shared" si="27"/>
        <v>0</v>
      </c>
      <c r="AY24">
        <f t="shared" si="28"/>
        <v>0</v>
      </c>
      <c r="BA24" t="s">
        <v>224</v>
      </c>
      <c r="BB24" t="s">
        <v>67</v>
      </c>
      <c r="BC24">
        <v>0.5</v>
      </c>
      <c r="BG24">
        <f t="shared" si="29"/>
        <v>0</v>
      </c>
      <c r="BH24">
        <f t="shared" si="30"/>
        <v>0</v>
      </c>
      <c r="BI24">
        <f t="shared" si="31"/>
        <v>0</v>
      </c>
      <c r="BK24" t="s">
        <v>224</v>
      </c>
      <c r="BL24" t="s">
        <v>67</v>
      </c>
      <c r="BM24">
        <v>0.5</v>
      </c>
      <c r="BQ24">
        <f t="shared" si="32"/>
        <v>0</v>
      </c>
      <c r="BR24">
        <f t="shared" si="33"/>
        <v>0</v>
      </c>
      <c r="BS24">
        <f t="shared" si="34"/>
        <v>0</v>
      </c>
      <c r="BU24" t="s">
        <v>224</v>
      </c>
      <c r="BV24" t="s">
        <v>67</v>
      </c>
      <c r="BW24">
        <v>0.5</v>
      </c>
      <c r="CA24">
        <f t="shared" si="35"/>
        <v>0</v>
      </c>
      <c r="CB24">
        <f t="shared" si="36"/>
        <v>0</v>
      </c>
      <c r="CC24">
        <f t="shared" si="37"/>
        <v>0</v>
      </c>
      <c r="CE24" t="s">
        <v>224</v>
      </c>
      <c r="CF24" t="s">
        <v>67</v>
      </c>
      <c r="CG24">
        <v>0.5</v>
      </c>
      <c r="CK24">
        <f t="shared" si="38"/>
        <v>0</v>
      </c>
      <c r="CL24">
        <f t="shared" si="39"/>
        <v>0</v>
      </c>
      <c r="CM24">
        <f t="shared" si="40"/>
        <v>0</v>
      </c>
      <c r="CO24" t="s">
        <v>224</v>
      </c>
      <c r="CP24" t="s">
        <v>67</v>
      </c>
      <c r="CQ24">
        <v>0.5</v>
      </c>
      <c r="CU24">
        <f t="shared" si="41"/>
        <v>0</v>
      </c>
      <c r="CV24">
        <f t="shared" si="42"/>
        <v>0</v>
      </c>
      <c r="CW24">
        <f t="shared" si="43"/>
        <v>0</v>
      </c>
      <c r="CY24" t="s">
        <v>224</v>
      </c>
      <c r="CZ24" t="s">
        <v>67</v>
      </c>
      <c r="DA24">
        <v>0.5</v>
      </c>
    </row>
    <row r="25" spans="1:108" x14ac:dyDescent="0.3">
      <c r="A25" s="23">
        <v>24</v>
      </c>
      <c r="B25" t="str">
        <f t="shared" si="0"/>
        <v>maxAngleBetweenWalls</v>
      </c>
      <c r="C25" s="14">
        <f t="shared" si="13"/>
        <v>1</v>
      </c>
      <c r="D25" s="16">
        <f t="shared" si="44"/>
        <v>10</v>
      </c>
      <c r="E25" s="17" t="str">
        <f t="shared" si="45"/>
        <v>New Note</v>
      </c>
      <c r="F25" s="16">
        <f t="shared" si="46"/>
        <v>10</v>
      </c>
      <c r="G25" s="17" t="str">
        <f t="shared" si="14"/>
        <v>-</v>
      </c>
      <c r="H25" s="16">
        <f t="shared" si="47"/>
        <v>10</v>
      </c>
      <c r="I25" s="17" t="str">
        <f t="shared" si="15"/>
        <v>-</v>
      </c>
      <c r="J25" s="16">
        <f t="shared" si="48"/>
        <v>10</v>
      </c>
      <c r="K25" s="17" t="str">
        <f t="shared" si="16"/>
        <v>-</v>
      </c>
      <c r="L25" s="16">
        <f t="shared" si="49"/>
        <v>10</v>
      </c>
      <c r="M25" s="17" t="str">
        <f t="shared" si="17"/>
        <v>-</v>
      </c>
      <c r="N25" s="16">
        <f t="shared" si="50"/>
        <v>10</v>
      </c>
      <c r="O25" s="17" t="str">
        <f t="shared" si="18"/>
        <v>-</v>
      </c>
      <c r="P25" s="16">
        <f t="shared" si="8"/>
        <v>10</v>
      </c>
      <c r="Q25" s="17" t="str">
        <f t="shared" si="9"/>
        <v>-</v>
      </c>
      <c r="R25" s="16">
        <f t="shared" si="51"/>
        <v>10</v>
      </c>
      <c r="S25" s="17" t="str">
        <f t="shared" si="52"/>
        <v>-</v>
      </c>
      <c r="T25" s="15">
        <f t="shared" si="53"/>
        <v>10</v>
      </c>
      <c r="U25"/>
      <c r="V25">
        <f t="shared" si="19"/>
        <v>24</v>
      </c>
      <c r="W25" t="s">
        <v>225</v>
      </c>
      <c r="X25" t="s">
        <v>67</v>
      </c>
      <c r="Y25">
        <v>10</v>
      </c>
      <c r="AB25" t="s">
        <v>226</v>
      </c>
      <c r="AC25">
        <f t="shared" si="20"/>
        <v>0</v>
      </c>
      <c r="AD25">
        <f t="shared" si="21"/>
        <v>0</v>
      </c>
      <c r="AE25">
        <f t="shared" si="22"/>
        <v>1</v>
      </c>
      <c r="AF25" t="s">
        <v>178</v>
      </c>
      <c r="AG25" t="s">
        <v>225</v>
      </c>
      <c r="AH25" t="s">
        <v>67</v>
      </c>
      <c r="AI25">
        <v>10</v>
      </c>
      <c r="AM25">
        <f t="shared" si="23"/>
        <v>0</v>
      </c>
      <c r="AN25">
        <f t="shared" si="24"/>
        <v>0</v>
      </c>
      <c r="AO25">
        <f t="shared" si="25"/>
        <v>0</v>
      </c>
      <c r="AQ25" t="s">
        <v>225</v>
      </c>
      <c r="AR25" t="s">
        <v>67</v>
      </c>
      <c r="AS25">
        <v>10</v>
      </c>
      <c r="AW25">
        <f t="shared" si="26"/>
        <v>0</v>
      </c>
      <c r="AX25">
        <f t="shared" si="27"/>
        <v>0</v>
      </c>
      <c r="AY25">
        <f t="shared" si="28"/>
        <v>0</v>
      </c>
      <c r="BA25" t="s">
        <v>225</v>
      </c>
      <c r="BB25" t="s">
        <v>67</v>
      </c>
      <c r="BC25">
        <v>10</v>
      </c>
      <c r="BG25">
        <f t="shared" si="29"/>
        <v>0</v>
      </c>
      <c r="BH25">
        <f t="shared" si="30"/>
        <v>0</v>
      </c>
      <c r="BI25">
        <f t="shared" si="31"/>
        <v>0</v>
      </c>
      <c r="BK25" t="s">
        <v>225</v>
      </c>
      <c r="BL25" t="s">
        <v>67</v>
      </c>
      <c r="BM25">
        <v>10</v>
      </c>
      <c r="BQ25">
        <f t="shared" si="32"/>
        <v>0</v>
      </c>
      <c r="BR25">
        <f t="shared" si="33"/>
        <v>0</v>
      </c>
      <c r="BS25">
        <f t="shared" si="34"/>
        <v>0</v>
      </c>
      <c r="BU25" t="s">
        <v>225</v>
      </c>
      <c r="BV25" t="s">
        <v>67</v>
      </c>
      <c r="BW25">
        <v>10</v>
      </c>
      <c r="CA25">
        <f t="shared" si="35"/>
        <v>0</v>
      </c>
      <c r="CB25">
        <f t="shared" si="36"/>
        <v>0</v>
      </c>
      <c r="CC25">
        <f t="shared" si="37"/>
        <v>0</v>
      </c>
      <c r="CE25" t="s">
        <v>225</v>
      </c>
      <c r="CF25" t="s">
        <v>67</v>
      </c>
      <c r="CG25">
        <v>10</v>
      </c>
      <c r="CK25">
        <f t="shared" si="38"/>
        <v>0</v>
      </c>
      <c r="CL25">
        <f t="shared" si="39"/>
        <v>0</v>
      </c>
      <c r="CM25">
        <f t="shared" si="40"/>
        <v>0</v>
      </c>
      <c r="CO25" t="s">
        <v>225</v>
      </c>
      <c r="CP25" t="s">
        <v>67</v>
      </c>
      <c r="CQ25">
        <v>10</v>
      </c>
      <c r="CU25">
        <f t="shared" si="41"/>
        <v>0</v>
      </c>
      <c r="CV25">
        <f t="shared" si="42"/>
        <v>0</v>
      </c>
      <c r="CW25">
        <f t="shared" si="43"/>
        <v>0</v>
      </c>
      <c r="CY25" t="s">
        <v>225</v>
      </c>
      <c r="CZ25" t="s">
        <v>67</v>
      </c>
      <c r="DA25">
        <v>10</v>
      </c>
    </row>
    <row r="26" spans="1:108" x14ac:dyDescent="0.3">
      <c r="A26" s="23">
        <v>25</v>
      </c>
      <c r="B26" t="str">
        <f t="shared" si="0"/>
        <v>maxCoreAspectRatio</v>
      </c>
      <c r="C26" s="14">
        <f t="shared" si="13"/>
        <v>0</v>
      </c>
      <c r="D26" s="16">
        <f t="shared" si="44"/>
        <v>18</v>
      </c>
      <c r="E26" s="17" t="str">
        <f t="shared" si="45"/>
        <v>-</v>
      </c>
      <c r="F26" s="16">
        <f t="shared" si="46"/>
        <v>18</v>
      </c>
      <c r="G26" s="17" t="str">
        <f t="shared" si="14"/>
        <v>-</v>
      </c>
      <c r="H26" s="16">
        <f t="shared" si="47"/>
        <v>18</v>
      </c>
      <c r="I26" s="17" t="str">
        <f t="shared" si="15"/>
        <v>-</v>
      </c>
      <c r="J26" s="16">
        <f t="shared" si="48"/>
        <v>18</v>
      </c>
      <c r="K26" s="17" t="str">
        <f t="shared" si="16"/>
        <v>-</v>
      </c>
      <c r="L26" s="16">
        <f t="shared" si="49"/>
        <v>18</v>
      </c>
      <c r="M26" s="17" t="str">
        <f t="shared" si="17"/>
        <v>-</v>
      </c>
      <c r="N26" s="16">
        <f t="shared" si="50"/>
        <v>18</v>
      </c>
      <c r="O26" s="17" t="str">
        <f t="shared" si="18"/>
        <v>-</v>
      </c>
      <c r="P26" s="16">
        <f t="shared" si="8"/>
        <v>18</v>
      </c>
      <c r="Q26" s="17" t="str">
        <f t="shared" si="9"/>
        <v>-</v>
      </c>
      <c r="R26" s="16">
        <f t="shared" si="51"/>
        <v>18</v>
      </c>
      <c r="S26" s="17" t="str">
        <f t="shared" si="52"/>
        <v>-</v>
      </c>
      <c r="T26" s="15">
        <f t="shared" si="53"/>
        <v>18</v>
      </c>
      <c r="U26"/>
      <c r="V26">
        <f t="shared" si="19"/>
        <v>25</v>
      </c>
      <c r="W26" t="s">
        <v>227</v>
      </c>
      <c r="X26" t="s">
        <v>67</v>
      </c>
      <c r="Y26">
        <v>18</v>
      </c>
      <c r="AC26">
        <f t="shared" si="20"/>
        <v>0</v>
      </c>
      <c r="AD26">
        <f t="shared" si="21"/>
        <v>0</v>
      </c>
      <c r="AE26">
        <f t="shared" si="22"/>
        <v>0</v>
      </c>
      <c r="AG26" t="s">
        <v>227</v>
      </c>
      <c r="AH26" t="s">
        <v>67</v>
      </c>
      <c r="AI26">
        <v>18</v>
      </c>
      <c r="AM26">
        <f t="shared" si="23"/>
        <v>0</v>
      </c>
      <c r="AN26">
        <f t="shared" si="24"/>
        <v>0</v>
      </c>
      <c r="AO26">
        <f t="shared" si="25"/>
        <v>0</v>
      </c>
      <c r="AQ26" t="s">
        <v>227</v>
      </c>
      <c r="AR26" t="s">
        <v>67</v>
      </c>
      <c r="AS26">
        <v>18</v>
      </c>
      <c r="AW26">
        <f t="shared" si="26"/>
        <v>0</v>
      </c>
      <c r="AX26">
        <f t="shared" si="27"/>
        <v>0</v>
      </c>
      <c r="AY26">
        <f t="shared" si="28"/>
        <v>0</v>
      </c>
      <c r="BA26" t="s">
        <v>227</v>
      </c>
      <c r="BB26" t="s">
        <v>67</v>
      </c>
      <c r="BC26">
        <v>18</v>
      </c>
      <c r="BG26">
        <f t="shared" si="29"/>
        <v>0</v>
      </c>
      <c r="BH26">
        <f t="shared" si="30"/>
        <v>0</v>
      </c>
      <c r="BI26">
        <f t="shared" si="31"/>
        <v>0</v>
      </c>
      <c r="BK26" t="s">
        <v>227</v>
      </c>
      <c r="BL26" t="s">
        <v>67</v>
      </c>
      <c r="BM26">
        <v>18</v>
      </c>
      <c r="BQ26">
        <f t="shared" si="32"/>
        <v>0</v>
      </c>
      <c r="BR26">
        <f t="shared" si="33"/>
        <v>0</v>
      </c>
      <c r="BS26">
        <f t="shared" si="34"/>
        <v>0</v>
      </c>
      <c r="BU26" t="s">
        <v>227</v>
      </c>
      <c r="BV26" t="s">
        <v>67</v>
      </c>
      <c r="BW26">
        <v>18</v>
      </c>
      <c r="CA26">
        <f t="shared" si="35"/>
        <v>0</v>
      </c>
      <c r="CB26">
        <f t="shared" si="36"/>
        <v>0</v>
      </c>
      <c r="CC26">
        <f t="shared" si="37"/>
        <v>0</v>
      </c>
      <c r="CE26" t="s">
        <v>227</v>
      </c>
      <c r="CF26" t="s">
        <v>67</v>
      </c>
      <c r="CG26">
        <v>18</v>
      </c>
      <c r="CK26">
        <f t="shared" si="38"/>
        <v>0</v>
      </c>
      <c r="CL26">
        <f t="shared" si="39"/>
        <v>0</v>
      </c>
      <c r="CM26">
        <f t="shared" si="40"/>
        <v>0</v>
      </c>
      <c r="CO26" t="s">
        <v>227</v>
      </c>
      <c r="CP26" t="s">
        <v>67</v>
      </c>
      <c r="CQ26">
        <v>18</v>
      </c>
      <c r="CU26">
        <f t="shared" si="41"/>
        <v>0</v>
      </c>
      <c r="CV26">
        <f t="shared" si="42"/>
        <v>0</v>
      </c>
      <c r="CW26">
        <f t="shared" si="43"/>
        <v>0</v>
      </c>
      <c r="CY26" t="s">
        <v>227</v>
      </c>
      <c r="CZ26" t="s">
        <v>67</v>
      </c>
      <c r="DA26">
        <v>18</v>
      </c>
    </row>
    <row r="27" spans="1:108" x14ac:dyDescent="0.3">
      <c r="A27" s="23">
        <v>26</v>
      </c>
      <c r="B27" t="str">
        <f t="shared" si="0"/>
        <v>maxNumTurningAxes</v>
      </c>
      <c r="C27" s="14">
        <f t="shared" si="13"/>
        <v>0</v>
      </c>
      <c r="D27" s="16">
        <f t="shared" si="44"/>
        <v>1</v>
      </c>
      <c r="E27" s="17" t="str">
        <f t="shared" si="45"/>
        <v>-</v>
      </c>
      <c r="F27" s="16">
        <f t="shared" si="46"/>
        <v>1</v>
      </c>
      <c r="G27" s="17" t="str">
        <f t="shared" si="14"/>
        <v>-</v>
      </c>
      <c r="H27" s="16">
        <f t="shared" si="47"/>
        <v>1</v>
      </c>
      <c r="I27" s="17" t="str">
        <f t="shared" si="15"/>
        <v>-</v>
      </c>
      <c r="J27" s="16">
        <f t="shared" si="48"/>
        <v>1</v>
      </c>
      <c r="K27" s="17" t="str">
        <f t="shared" si="16"/>
        <v>-</v>
      </c>
      <c r="L27" s="16">
        <f t="shared" si="49"/>
        <v>1</v>
      </c>
      <c r="M27" s="17" t="str">
        <f t="shared" si="17"/>
        <v>-</v>
      </c>
      <c r="N27" s="16">
        <f t="shared" si="50"/>
        <v>1</v>
      </c>
      <c r="O27" s="17" t="str">
        <f t="shared" si="18"/>
        <v>-</v>
      </c>
      <c r="P27" s="16">
        <f t="shared" si="8"/>
        <v>1</v>
      </c>
      <c r="Q27" s="17" t="str">
        <f t="shared" si="9"/>
        <v>-</v>
      </c>
      <c r="R27" s="16">
        <f t="shared" si="51"/>
        <v>1</v>
      </c>
      <c r="S27" s="17" t="str">
        <f t="shared" si="52"/>
        <v>-</v>
      </c>
      <c r="T27" s="15">
        <f t="shared" si="53"/>
        <v>1</v>
      </c>
      <c r="U27"/>
      <c r="V27">
        <f t="shared" si="19"/>
        <v>26</v>
      </c>
      <c r="W27" t="s">
        <v>72</v>
      </c>
      <c r="X27" t="s">
        <v>73</v>
      </c>
      <c r="Y27">
        <v>1</v>
      </c>
      <c r="AC27">
        <f t="shared" si="20"/>
        <v>0</v>
      </c>
      <c r="AD27">
        <f t="shared" si="21"/>
        <v>0</v>
      </c>
      <c r="AE27">
        <f t="shared" si="22"/>
        <v>0</v>
      </c>
      <c r="AG27" t="s">
        <v>72</v>
      </c>
      <c r="AH27" t="s">
        <v>73</v>
      </c>
      <c r="AI27">
        <v>1</v>
      </c>
      <c r="AM27">
        <f t="shared" si="23"/>
        <v>0</v>
      </c>
      <c r="AN27">
        <f t="shared" si="24"/>
        <v>0</v>
      </c>
      <c r="AO27">
        <f t="shared" si="25"/>
        <v>0</v>
      </c>
      <c r="AQ27" t="s">
        <v>72</v>
      </c>
      <c r="AR27" t="s">
        <v>73</v>
      </c>
      <c r="AS27">
        <v>1</v>
      </c>
      <c r="AW27">
        <f t="shared" si="26"/>
        <v>0</v>
      </c>
      <c r="AX27">
        <f t="shared" si="27"/>
        <v>0</v>
      </c>
      <c r="AY27">
        <f t="shared" si="28"/>
        <v>0</v>
      </c>
      <c r="BA27" t="s">
        <v>72</v>
      </c>
      <c r="BB27" t="s">
        <v>73</v>
      </c>
      <c r="BC27">
        <v>1</v>
      </c>
      <c r="BG27">
        <f t="shared" si="29"/>
        <v>0</v>
      </c>
      <c r="BH27">
        <f t="shared" si="30"/>
        <v>0</v>
      </c>
      <c r="BI27">
        <f t="shared" si="31"/>
        <v>0</v>
      </c>
      <c r="BK27" t="s">
        <v>72</v>
      </c>
      <c r="BL27" t="s">
        <v>73</v>
      </c>
      <c r="BM27">
        <v>1</v>
      </c>
      <c r="BQ27">
        <f t="shared" si="32"/>
        <v>0</v>
      </c>
      <c r="BR27">
        <f t="shared" si="33"/>
        <v>0</v>
      </c>
      <c r="BS27">
        <f t="shared" si="34"/>
        <v>0</v>
      </c>
      <c r="BU27" t="s">
        <v>72</v>
      </c>
      <c r="BV27" t="s">
        <v>73</v>
      </c>
      <c r="BW27">
        <v>1</v>
      </c>
      <c r="CA27">
        <f t="shared" si="35"/>
        <v>0</v>
      </c>
      <c r="CB27">
        <f t="shared" si="36"/>
        <v>0</v>
      </c>
      <c r="CC27">
        <f t="shared" si="37"/>
        <v>0</v>
      </c>
      <c r="CE27" t="s">
        <v>72</v>
      </c>
      <c r="CF27" t="s">
        <v>73</v>
      </c>
      <c r="CG27">
        <v>1</v>
      </c>
      <c r="CK27">
        <f t="shared" si="38"/>
        <v>0</v>
      </c>
      <c r="CL27">
        <f t="shared" si="39"/>
        <v>0</v>
      </c>
      <c r="CM27">
        <f t="shared" si="40"/>
        <v>0</v>
      </c>
      <c r="CO27" t="s">
        <v>72</v>
      </c>
      <c r="CP27" t="s">
        <v>73</v>
      </c>
      <c r="CQ27">
        <v>1</v>
      </c>
      <c r="CU27">
        <f t="shared" si="41"/>
        <v>0</v>
      </c>
      <c r="CV27">
        <f t="shared" si="42"/>
        <v>0</v>
      </c>
      <c r="CW27">
        <f t="shared" si="43"/>
        <v>0</v>
      </c>
      <c r="CY27" t="s">
        <v>72</v>
      </c>
      <c r="CZ27" t="s">
        <v>73</v>
      </c>
      <c r="DA27">
        <v>1</v>
      </c>
    </row>
    <row r="28" spans="1:108" x14ac:dyDescent="0.3">
      <c r="A28" s="23">
        <v>27</v>
      </c>
      <c r="B28" t="str">
        <f t="shared" si="0"/>
        <v>maxObscuredVoidRayGridSize</v>
      </c>
      <c r="C28" s="14">
        <f t="shared" si="13"/>
        <v>1</v>
      </c>
      <c r="D28" s="16">
        <f t="shared" si="44"/>
        <v>1000</v>
      </c>
      <c r="E28" s="17" t="str">
        <f t="shared" si="45"/>
        <v>New Note</v>
      </c>
      <c r="F28" s="16">
        <f t="shared" si="46"/>
        <v>1000</v>
      </c>
      <c r="G28" s="17" t="str">
        <f t="shared" si="14"/>
        <v>-</v>
      </c>
      <c r="H28" s="16">
        <f t="shared" si="47"/>
        <v>1000</v>
      </c>
      <c r="I28" s="17" t="str">
        <f t="shared" si="15"/>
        <v>-</v>
      </c>
      <c r="J28" s="16">
        <f t="shared" si="48"/>
        <v>1000</v>
      </c>
      <c r="K28" s="17" t="str">
        <f t="shared" si="16"/>
        <v>-</v>
      </c>
      <c r="L28" s="16">
        <f t="shared" si="49"/>
        <v>1000</v>
      </c>
      <c r="M28" s="17" t="str">
        <f t="shared" si="17"/>
        <v>-</v>
      </c>
      <c r="N28" s="16">
        <f t="shared" si="50"/>
        <v>1000</v>
      </c>
      <c r="O28" s="17" t="str">
        <f t="shared" si="18"/>
        <v>-</v>
      </c>
      <c r="P28" s="16">
        <f t="shared" si="8"/>
        <v>1000</v>
      </c>
      <c r="Q28" s="17" t="str">
        <f t="shared" si="9"/>
        <v>-</v>
      </c>
      <c r="R28" s="16">
        <f t="shared" si="51"/>
        <v>1000</v>
      </c>
      <c r="S28" s="17" t="str">
        <f t="shared" si="52"/>
        <v>-</v>
      </c>
      <c r="T28" s="15">
        <f t="shared" si="53"/>
        <v>1000</v>
      </c>
      <c r="U28"/>
      <c r="V28">
        <f t="shared" si="19"/>
        <v>27</v>
      </c>
      <c r="W28" t="s">
        <v>228</v>
      </c>
      <c r="X28" t="s">
        <v>73</v>
      </c>
      <c r="Y28">
        <v>1000</v>
      </c>
      <c r="AB28" t="s">
        <v>229</v>
      </c>
      <c r="AC28">
        <f t="shared" si="20"/>
        <v>0</v>
      </c>
      <c r="AD28">
        <f t="shared" si="21"/>
        <v>0</v>
      </c>
      <c r="AE28">
        <f t="shared" si="22"/>
        <v>1</v>
      </c>
      <c r="AF28" t="s">
        <v>178</v>
      </c>
      <c r="AG28" t="s">
        <v>228</v>
      </c>
      <c r="AH28" t="s">
        <v>73</v>
      </c>
      <c r="AI28">
        <v>1000</v>
      </c>
      <c r="AM28">
        <f t="shared" si="23"/>
        <v>0</v>
      </c>
      <c r="AN28">
        <f t="shared" si="24"/>
        <v>0</v>
      </c>
      <c r="AO28">
        <f t="shared" si="25"/>
        <v>0</v>
      </c>
      <c r="AQ28" t="s">
        <v>228</v>
      </c>
      <c r="AR28" t="s">
        <v>73</v>
      </c>
      <c r="AS28">
        <v>1000</v>
      </c>
      <c r="AW28">
        <f t="shared" si="26"/>
        <v>0</v>
      </c>
      <c r="AX28">
        <f t="shared" si="27"/>
        <v>0</v>
      </c>
      <c r="AY28">
        <f t="shared" si="28"/>
        <v>0</v>
      </c>
      <c r="BA28" t="s">
        <v>228</v>
      </c>
      <c r="BB28" t="s">
        <v>73</v>
      </c>
      <c r="BC28">
        <v>1000</v>
      </c>
      <c r="BG28">
        <f t="shared" si="29"/>
        <v>0</v>
      </c>
      <c r="BH28">
        <f t="shared" si="30"/>
        <v>0</v>
      </c>
      <c r="BI28">
        <f t="shared" si="31"/>
        <v>0</v>
      </c>
      <c r="BK28" t="s">
        <v>228</v>
      </c>
      <c r="BL28" t="s">
        <v>73</v>
      </c>
      <c r="BM28">
        <v>1000</v>
      </c>
      <c r="BQ28">
        <f t="shared" si="32"/>
        <v>0</v>
      </c>
      <c r="BR28">
        <f t="shared" si="33"/>
        <v>0</v>
      </c>
      <c r="BS28">
        <f t="shared" si="34"/>
        <v>0</v>
      </c>
      <c r="BU28" t="s">
        <v>228</v>
      </c>
      <c r="BV28" t="s">
        <v>73</v>
      </c>
      <c r="BW28">
        <v>1000</v>
      </c>
      <c r="CA28">
        <f t="shared" si="35"/>
        <v>0</v>
      </c>
      <c r="CB28">
        <f t="shared" si="36"/>
        <v>0</v>
      </c>
      <c r="CC28">
        <f t="shared" si="37"/>
        <v>0</v>
      </c>
      <c r="CE28" t="s">
        <v>228</v>
      </c>
      <c r="CF28" t="s">
        <v>73</v>
      </c>
      <c r="CG28">
        <v>1000</v>
      </c>
      <c r="CK28">
        <f t="shared" si="38"/>
        <v>0</v>
      </c>
      <c r="CL28">
        <f t="shared" si="39"/>
        <v>0</v>
      </c>
      <c r="CM28">
        <f t="shared" si="40"/>
        <v>0</v>
      </c>
      <c r="CO28" t="s">
        <v>228</v>
      </c>
      <c r="CP28" t="s">
        <v>73</v>
      </c>
      <c r="CQ28">
        <v>1000</v>
      </c>
      <c r="CU28">
        <f t="shared" si="41"/>
        <v>0</v>
      </c>
      <c r="CV28">
        <f t="shared" si="42"/>
        <v>0</v>
      </c>
      <c r="CW28">
        <f t="shared" si="43"/>
        <v>0</v>
      </c>
      <c r="CY28" t="s">
        <v>228</v>
      </c>
      <c r="CZ28" t="s">
        <v>73</v>
      </c>
      <c r="DA28">
        <v>1000</v>
      </c>
    </row>
    <row r="29" spans="1:108" x14ac:dyDescent="0.3">
      <c r="A29" s="23">
        <v>28</v>
      </c>
      <c r="B29" t="str">
        <f t="shared" si="0"/>
        <v>maxTurningAxisEccentricity</v>
      </c>
      <c r="C29" s="14">
        <f t="shared" si="13"/>
        <v>0</v>
      </c>
      <c r="D29" s="16">
        <f t="shared" si="44"/>
        <v>0.05</v>
      </c>
      <c r="E29" s="17" t="str">
        <f t="shared" si="45"/>
        <v>-</v>
      </c>
      <c r="F29" s="16">
        <f t="shared" si="46"/>
        <v>0.05</v>
      </c>
      <c r="G29" s="17" t="str">
        <f t="shared" si="14"/>
        <v>-</v>
      </c>
      <c r="H29" s="16">
        <f t="shared" si="47"/>
        <v>0.05</v>
      </c>
      <c r="I29" s="17" t="str">
        <f t="shared" si="15"/>
        <v>-</v>
      </c>
      <c r="J29" s="16">
        <f t="shared" si="48"/>
        <v>0.05</v>
      </c>
      <c r="K29" s="17" t="str">
        <f t="shared" si="16"/>
        <v>-</v>
      </c>
      <c r="L29" s="16">
        <f t="shared" si="49"/>
        <v>0.05</v>
      </c>
      <c r="M29" s="17" t="str">
        <f t="shared" si="17"/>
        <v>-</v>
      </c>
      <c r="N29" s="16">
        <f t="shared" si="50"/>
        <v>0.05</v>
      </c>
      <c r="O29" s="17" t="str">
        <f t="shared" si="18"/>
        <v>-</v>
      </c>
      <c r="P29" s="16">
        <f t="shared" si="8"/>
        <v>0.05</v>
      </c>
      <c r="Q29" s="17" t="str">
        <f t="shared" si="9"/>
        <v>-</v>
      </c>
      <c r="R29" s="16">
        <f t="shared" si="51"/>
        <v>0.05</v>
      </c>
      <c r="S29" s="17" t="str">
        <f t="shared" si="52"/>
        <v>-</v>
      </c>
      <c r="T29" s="15">
        <f t="shared" si="53"/>
        <v>0.05</v>
      </c>
      <c r="U29"/>
      <c r="V29">
        <f t="shared" si="19"/>
        <v>28</v>
      </c>
      <c r="W29" t="s">
        <v>75</v>
      </c>
      <c r="X29" t="s">
        <v>67</v>
      </c>
      <c r="Y29">
        <v>0.05</v>
      </c>
      <c r="AB29" t="s">
        <v>76</v>
      </c>
      <c r="AC29">
        <f t="shared" si="20"/>
        <v>0</v>
      </c>
      <c r="AD29">
        <f t="shared" si="21"/>
        <v>0</v>
      </c>
      <c r="AE29">
        <f t="shared" si="22"/>
        <v>0</v>
      </c>
      <c r="AG29" t="s">
        <v>75</v>
      </c>
      <c r="AH29" t="s">
        <v>67</v>
      </c>
      <c r="AI29">
        <v>0.05</v>
      </c>
      <c r="AL29" t="s">
        <v>76</v>
      </c>
      <c r="AM29">
        <f t="shared" si="23"/>
        <v>0</v>
      </c>
      <c r="AN29">
        <f t="shared" si="24"/>
        <v>0</v>
      </c>
      <c r="AO29">
        <f t="shared" si="25"/>
        <v>0</v>
      </c>
      <c r="AQ29" t="s">
        <v>75</v>
      </c>
      <c r="AR29" t="s">
        <v>67</v>
      </c>
      <c r="AS29">
        <v>0.05</v>
      </c>
      <c r="AV29" t="s">
        <v>76</v>
      </c>
      <c r="AW29">
        <f t="shared" si="26"/>
        <v>0</v>
      </c>
      <c r="AX29">
        <f t="shared" si="27"/>
        <v>0</v>
      </c>
      <c r="AY29">
        <f t="shared" si="28"/>
        <v>0</v>
      </c>
      <c r="BA29" t="s">
        <v>75</v>
      </c>
      <c r="BB29" t="s">
        <v>67</v>
      </c>
      <c r="BC29">
        <v>0.05</v>
      </c>
      <c r="BF29" t="s">
        <v>76</v>
      </c>
      <c r="BG29">
        <f t="shared" si="29"/>
        <v>0</v>
      </c>
      <c r="BH29">
        <f t="shared" si="30"/>
        <v>0</v>
      </c>
      <c r="BI29">
        <f t="shared" si="31"/>
        <v>0</v>
      </c>
      <c r="BK29" t="s">
        <v>75</v>
      </c>
      <c r="BL29" t="s">
        <v>67</v>
      </c>
      <c r="BM29">
        <v>0.05</v>
      </c>
      <c r="BP29" t="s">
        <v>76</v>
      </c>
      <c r="BQ29">
        <f t="shared" si="32"/>
        <v>0</v>
      </c>
      <c r="BR29">
        <f t="shared" si="33"/>
        <v>0</v>
      </c>
      <c r="BS29">
        <f t="shared" si="34"/>
        <v>0</v>
      </c>
      <c r="BU29" t="s">
        <v>75</v>
      </c>
      <c r="BV29" t="s">
        <v>67</v>
      </c>
      <c r="BW29">
        <v>0.05</v>
      </c>
      <c r="BZ29" t="s">
        <v>76</v>
      </c>
      <c r="CA29">
        <f t="shared" si="35"/>
        <v>0</v>
      </c>
      <c r="CB29">
        <f t="shared" si="36"/>
        <v>0</v>
      </c>
      <c r="CC29">
        <f t="shared" si="37"/>
        <v>0</v>
      </c>
      <c r="CE29" t="s">
        <v>75</v>
      </c>
      <c r="CF29" t="s">
        <v>67</v>
      </c>
      <c r="CG29">
        <v>0.05</v>
      </c>
      <c r="CJ29" t="s">
        <v>76</v>
      </c>
      <c r="CK29">
        <f t="shared" si="38"/>
        <v>0</v>
      </c>
      <c r="CL29">
        <f t="shared" si="39"/>
        <v>0</v>
      </c>
      <c r="CM29">
        <f t="shared" si="40"/>
        <v>0</v>
      </c>
      <c r="CO29" t="s">
        <v>75</v>
      </c>
      <c r="CP29" t="s">
        <v>67</v>
      </c>
      <c r="CQ29">
        <v>0.05</v>
      </c>
      <c r="CT29" t="s">
        <v>76</v>
      </c>
      <c r="CU29">
        <f t="shared" si="41"/>
        <v>0</v>
      </c>
      <c r="CV29">
        <f t="shared" si="42"/>
        <v>0</v>
      </c>
      <c r="CW29">
        <f t="shared" si="43"/>
        <v>0</v>
      </c>
      <c r="CY29" t="s">
        <v>75</v>
      </c>
      <c r="CZ29" t="s">
        <v>67</v>
      </c>
      <c r="DA29">
        <v>0.05</v>
      </c>
      <c r="DD29" t="s">
        <v>76</v>
      </c>
    </row>
    <row r="30" spans="1:108" x14ac:dyDescent="0.3">
      <c r="A30" s="23">
        <v>29</v>
      </c>
      <c r="B30" t="str">
        <f t="shared" si="0"/>
        <v>minCADTolerance</v>
      </c>
      <c r="C30" s="14">
        <f t="shared" si="13"/>
        <v>0</v>
      </c>
      <c r="D30" s="16">
        <f t="shared" si="44"/>
        <v>0.254</v>
      </c>
      <c r="E30" s="17" t="str">
        <f t="shared" si="45"/>
        <v>-</v>
      </c>
      <c r="F30" s="16">
        <f t="shared" si="46"/>
        <v>0.254</v>
      </c>
      <c r="G30" s="17" t="str">
        <f t="shared" si="14"/>
        <v>-</v>
      </c>
      <c r="H30" s="16">
        <f t="shared" si="47"/>
        <v>0.254</v>
      </c>
      <c r="I30" s="17" t="str">
        <f t="shared" si="15"/>
        <v>-</v>
      </c>
      <c r="J30" s="16">
        <f t="shared" si="48"/>
        <v>0.254</v>
      </c>
      <c r="K30" s="17" t="str">
        <f t="shared" si="16"/>
        <v>-</v>
      </c>
      <c r="L30" s="16">
        <f t="shared" si="49"/>
        <v>0.254</v>
      </c>
      <c r="M30" s="17" t="str">
        <f t="shared" si="17"/>
        <v>-</v>
      </c>
      <c r="N30" s="16">
        <f t="shared" si="50"/>
        <v>0.254</v>
      </c>
      <c r="O30" s="17" t="str">
        <f t="shared" si="18"/>
        <v>-</v>
      </c>
      <c r="P30" s="16">
        <f t="shared" si="8"/>
        <v>0.254</v>
      </c>
      <c r="Q30" s="17" t="str">
        <f t="shared" si="9"/>
        <v>-</v>
      </c>
      <c r="R30" s="16">
        <f t="shared" si="51"/>
        <v>0.254</v>
      </c>
      <c r="S30" s="17" t="str">
        <f t="shared" si="52"/>
        <v>-</v>
      </c>
      <c r="T30" s="15">
        <f t="shared" si="53"/>
        <v>0.254</v>
      </c>
      <c r="U30"/>
      <c r="V30">
        <f t="shared" si="19"/>
        <v>29</v>
      </c>
      <c r="W30" t="s">
        <v>77</v>
      </c>
      <c r="X30" t="s">
        <v>67</v>
      </c>
      <c r="Y30">
        <v>0.254</v>
      </c>
      <c r="AC30">
        <f t="shared" si="20"/>
        <v>0</v>
      </c>
      <c r="AD30">
        <f t="shared" si="21"/>
        <v>0</v>
      </c>
      <c r="AE30">
        <f t="shared" si="22"/>
        <v>0</v>
      </c>
      <c r="AG30" t="s">
        <v>77</v>
      </c>
      <c r="AH30" t="s">
        <v>67</v>
      </c>
      <c r="AI30">
        <v>0.254</v>
      </c>
      <c r="AM30">
        <f t="shared" si="23"/>
        <v>0</v>
      </c>
      <c r="AN30">
        <f t="shared" si="24"/>
        <v>0</v>
      </c>
      <c r="AO30">
        <f t="shared" si="25"/>
        <v>0</v>
      </c>
      <c r="AQ30" t="s">
        <v>77</v>
      </c>
      <c r="AR30" t="s">
        <v>67</v>
      </c>
      <c r="AS30">
        <v>0.254</v>
      </c>
      <c r="AW30">
        <f t="shared" si="26"/>
        <v>0</v>
      </c>
      <c r="AX30">
        <f t="shared" si="27"/>
        <v>0</v>
      </c>
      <c r="AY30">
        <f t="shared" si="28"/>
        <v>0</v>
      </c>
      <c r="BA30" t="s">
        <v>77</v>
      </c>
      <c r="BB30" t="s">
        <v>67</v>
      </c>
      <c r="BC30">
        <v>0.254</v>
      </c>
      <c r="BG30">
        <f t="shared" si="29"/>
        <v>0</v>
      </c>
      <c r="BH30">
        <f t="shared" si="30"/>
        <v>0</v>
      </c>
      <c r="BI30">
        <f t="shared" si="31"/>
        <v>0</v>
      </c>
      <c r="BK30" t="s">
        <v>77</v>
      </c>
      <c r="BL30" t="s">
        <v>67</v>
      </c>
      <c r="BM30">
        <v>0.254</v>
      </c>
      <c r="BQ30">
        <f t="shared" si="32"/>
        <v>0</v>
      </c>
      <c r="BR30">
        <f t="shared" si="33"/>
        <v>0</v>
      </c>
      <c r="BS30">
        <f t="shared" si="34"/>
        <v>0</v>
      </c>
      <c r="BU30" t="s">
        <v>77</v>
      </c>
      <c r="BV30" t="s">
        <v>67</v>
      </c>
      <c r="BW30">
        <v>0.254</v>
      </c>
      <c r="CA30">
        <f t="shared" si="35"/>
        <v>0</v>
      </c>
      <c r="CB30">
        <f t="shared" si="36"/>
        <v>0</v>
      </c>
      <c r="CC30">
        <f t="shared" si="37"/>
        <v>0</v>
      </c>
      <c r="CE30" t="s">
        <v>77</v>
      </c>
      <c r="CF30" t="s">
        <v>67</v>
      </c>
      <c r="CG30">
        <v>0.254</v>
      </c>
      <c r="CK30">
        <f t="shared" si="38"/>
        <v>0</v>
      </c>
      <c r="CL30">
        <f t="shared" si="39"/>
        <v>0</v>
      </c>
      <c r="CM30">
        <f t="shared" si="40"/>
        <v>0</v>
      </c>
      <c r="CO30" t="s">
        <v>77</v>
      </c>
      <c r="CP30" t="s">
        <v>67</v>
      </c>
      <c r="CQ30">
        <v>0.254</v>
      </c>
      <c r="CU30">
        <f t="shared" si="41"/>
        <v>0</v>
      </c>
      <c r="CV30">
        <f t="shared" si="42"/>
        <v>0</v>
      </c>
      <c r="CW30">
        <f t="shared" si="43"/>
        <v>0</v>
      </c>
      <c r="CY30" t="s">
        <v>77</v>
      </c>
      <c r="CZ30" t="s">
        <v>67</v>
      </c>
      <c r="DA30">
        <v>0.254</v>
      </c>
    </row>
    <row r="31" spans="1:108" x14ac:dyDescent="0.3">
      <c r="A31" s="23">
        <v>30</v>
      </c>
      <c r="B31" t="str">
        <f t="shared" si="0"/>
        <v>minForgeableHoleDiameter</v>
      </c>
      <c r="C31" s="14">
        <f t="shared" si="13"/>
        <v>0</v>
      </c>
      <c r="D31" s="16">
        <f t="shared" si="44"/>
        <v>25.4</v>
      </c>
      <c r="E31" s="17" t="str">
        <f t="shared" si="45"/>
        <v>-</v>
      </c>
      <c r="F31" s="16">
        <f t="shared" si="46"/>
        <v>25.4</v>
      </c>
      <c r="G31" s="17" t="str">
        <f t="shared" si="14"/>
        <v>-</v>
      </c>
      <c r="H31" s="16">
        <f t="shared" si="47"/>
        <v>25.4</v>
      </c>
      <c r="I31" s="17" t="str">
        <f t="shared" si="15"/>
        <v>-</v>
      </c>
      <c r="J31" s="16">
        <f t="shared" si="48"/>
        <v>25.4</v>
      </c>
      <c r="K31" s="17" t="str">
        <f t="shared" si="16"/>
        <v>-</v>
      </c>
      <c r="L31" s="16">
        <f t="shared" si="49"/>
        <v>25.4</v>
      </c>
      <c r="M31" s="17" t="str">
        <f t="shared" si="17"/>
        <v>-</v>
      </c>
      <c r="N31" s="16">
        <f t="shared" si="50"/>
        <v>25.4</v>
      </c>
      <c r="O31" s="17" t="str">
        <f t="shared" si="18"/>
        <v>-</v>
      </c>
      <c r="P31" s="16">
        <f t="shared" si="8"/>
        <v>25.4</v>
      </c>
      <c r="Q31" s="17" t="str">
        <f t="shared" si="9"/>
        <v>-</v>
      </c>
      <c r="R31" s="16">
        <f t="shared" si="51"/>
        <v>25.4</v>
      </c>
      <c r="S31" s="17" t="str">
        <f t="shared" si="52"/>
        <v>-</v>
      </c>
      <c r="T31" s="15">
        <f t="shared" si="53"/>
        <v>25.4</v>
      </c>
      <c r="U31"/>
      <c r="V31">
        <f t="shared" si="19"/>
        <v>30</v>
      </c>
      <c r="W31" t="s">
        <v>232</v>
      </c>
      <c r="X31" t="s">
        <v>67</v>
      </c>
      <c r="Y31">
        <v>25.4</v>
      </c>
      <c r="AC31">
        <f t="shared" si="20"/>
        <v>0</v>
      </c>
      <c r="AD31">
        <f t="shared" si="21"/>
        <v>0</v>
      </c>
      <c r="AE31">
        <f t="shared" si="22"/>
        <v>0</v>
      </c>
      <c r="AG31" t="s">
        <v>232</v>
      </c>
      <c r="AH31" t="s">
        <v>67</v>
      </c>
      <c r="AI31">
        <v>25.4</v>
      </c>
      <c r="AM31">
        <f t="shared" si="23"/>
        <v>0</v>
      </c>
      <c r="AN31">
        <f t="shared" si="24"/>
        <v>0</v>
      </c>
      <c r="AO31">
        <f t="shared" si="25"/>
        <v>0</v>
      </c>
      <c r="AQ31" t="s">
        <v>232</v>
      </c>
      <c r="AR31" t="s">
        <v>67</v>
      </c>
      <c r="AS31">
        <v>25.4</v>
      </c>
      <c r="AW31">
        <f t="shared" si="26"/>
        <v>0</v>
      </c>
      <c r="AX31">
        <f t="shared" si="27"/>
        <v>0</v>
      </c>
      <c r="AY31">
        <f t="shared" si="28"/>
        <v>0</v>
      </c>
      <c r="BA31" t="s">
        <v>232</v>
      </c>
      <c r="BB31" t="s">
        <v>67</v>
      </c>
      <c r="BC31">
        <v>25.4</v>
      </c>
      <c r="BG31">
        <f t="shared" si="29"/>
        <v>0</v>
      </c>
      <c r="BH31">
        <f t="shared" si="30"/>
        <v>0</v>
      </c>
      <c r="BI31">
        <f t="shared" si="31"/>
        <v>0</v>
      </c>
      <c r="BK31" t="s">
        <v>232</v>
      </c>
      <c r="BL31" t="s">
        <v>67</v>
      </c>
      <c r="BM31">
        <v>25.4</v>
      </c>
      <c r="BQ31">
        <f t="shared" si="32"/>
        <v>0</v>
      </c>
      <c r="BR31">
        <f t="shared" si="33"/>
        <v>0</v>
      </c>
      <c r="BS31">
        <f t="shared" si="34"/>
        <v>0</v>
      </c>
      <c r="BU31" t="s">
        <v>232</v>
      </c>
      <c r="BV31" t="s">
        <v>67</v>
      </c>
      <c r="BW31">
        <v>25.4</v>
      </c>
      <c r="CA31">
        <f t="shared" si="35"/>
        <v>0</v>
      </c>
      <c r="CB31">
        <f t="shared" si="36"/>
        <v>0</v>
      </c>
      <c r="CC31">
        <f t="shared" si="37"/>
        <v>0</v>
      </c>
      <c r="CE31" t="s">
        <v>232</v>
      </c>
      <c r="CF31" t="s">
        <v>67</v>
      </c>
      <c r="CG31">
        <v>25.4</v>
      </c>
      <c r="CK31">
        <f t="shared" si="38"/>
        <v>0</v>
      </c>
      <c r="CL31">
        <f t="shared" si="39"/>
        <v>0</v>
      </c>
      <c r="CM31">
        <f t="shared" si="40"/>
        <v>0</v>
      </c>
      <c r="CO31" t="s">
        <v>232</v>
      </c>
      <c r="CP31" t="s">
        <v>67</v>
      </c>
      <c r="CQ31">
        <v>25.4</v>
      </c>
      <c r="CU31">
        <f t="shared" si="41"/>
        <v>0</v>
      </c>
      <c r="CV31">
        <f t="shared" si="42"/>
        <v>0</v>
      </c>
      <c r="CW31">
        <f t="shared" si="43"/>
        <v>0</v>
      </c>
      <c r="CY31" t="s">
        <v>232</v>
      </c>
      <c r="CZ31" t="s">
        <v>67</v>
      </c>
      <c r="DA31">
        <v>25.4</v>
      </c>
    </row>
    <row r="32" spans="1:108" x14ac:dyDescent="0.3">
      <c r="A32" s="23">
        <v>31</v>
      </c>
      <c r="B32" t="str">
        <f t="shared" si="0"/>
        <v>minForgeableHoleWallThickness</v>
      </c>
      <c r="C32" s="14">
        <f t="shared" si="13"/>
        <v>0</v>
      </c>
      <c r="D32" s="16">
        <f t="shared" si="44"/>
        <v>-1</v>
      </c>
      <c r="E32" s="17" t="str">
        <f t="shared" si="45"/>
        <v>-</v>
      </c>
      <c r="F32" s="16">
        <f t="shared" si="46"/>
        <v>-1</v>
      </c>
      <c r="G32" s="17" t="str">
        <f t="shared" si="14"/>
        <v>-</v>
      </c>
      <c r="H32" s="16">
        <f t="shared" si="47"/>
        <v>-1</v>
      </c>
      <c r="I32" s="17" t="str">
        <f t="shared" si="15"/>
        <v>-</v>
      </c>
      <c r="J32" s="16">
        <f t="shared" si="48"/>
        <v>-1</v>
      </c>
      <c r="K32" s="17" t="str">
        <f t="shared" si="16"/>
        <v>-</v>
      </c>
      <c r="L32" s="16">
        <f t="shared" si="49"/>
        <v>-1</v>
      </c>
      <c r="M32" s="17" t="str">
        <f t="shared" si="17"/>
        <v>-</v>
      </c>
      <c r="N32" s="16">
        <f t="shared" si="50"/>
        <v>-1</v>
      </c>
      <c r="O32" s="17" t="str">
        <f t="shared" si="18"/>
        <v>-</v>
      </c>
      <c r="P32" s="16">
        <f t="shared" si="8"/>
        <v>-1</v>
      </c>
      <c r="Q32" s="17" t="str">
        <f t="shared" si="9"/>
        <v>-</v>
      </c>
      <c r="R32" s="16">
        <f t="shared" si="51"/>
        <v>-1</v>
      </c>
      <c r="S32" s="17" t="str">
        <f t="shared" si="52"/>
        <v>-</v>
      </c>
      <c r="T32" s="15">
        <f t="shared" si="53"/>
        <v>-1</v>
      </c>
      <c r="U32"/>
      <c r="V32">
        <f t="shared" si="19"/>
        <v>31</v>
      </c>
      <c r="W32" t="s">
        <v>233</v>
      </c>
      <c r="X32" t="s">
        <v>67</v>
      </c>
      <c r="Y32">
        <v>-1</v>
      </c>
      <c r="AC32">
        <f t="shared" si="20"/>
        <v>0</v>
      </c>
      <c r="AD32">
        <f t="shared" si="21"/>
        <v>0</v>
      </c>
      <c r="AE32">
        <f t="shared" si="22"/>
        <v>0</v>
      </c>
      <c r="AG32" t="s">
        <v>233</v>
      </c>
      <c r="AH32" t="s">
        <v>67</v>
      </c>
      <c r="AI32">
        <v>-1</v>
      </c>
      <c r="AM32">
        <f t="shared" si="23"/>
        <v>0</v>
      </c>
      <c r="AN32">
        <f t="shared" si="24"/>
        <v>0</v>
      </c>
      <c r="AO32">
        <f t="shared" si="25"/>
        <v>0</v>
      </c>
      <c r="AQ32" t="s">
        <v>233</v>
      </c>
      <c r="AR32" t="s">
        <v>67</v>
      </c>
      <c r="AS32">
        <v>-1</v>
      </c>
      <c r="AW32">
        <f t="shared" si="26"/>
        <v>0</v>
      </c>
      <c r="AX32">
        <f t="shared" si="27"/>
        <v>0</v>
      </c>
      <c r="AY32">
        <f t="shared" si="28"/>
        <v>0</v>
      </c>
      <c r="BA32" t="s">
        <v>233</v>
      </c>
      <c r="BB32" t="s">
        <v>67</v>
      </c>
      <c r="BC32">
        <v>-1</v>
      </c>
      <c r="BG32">
        <f t="shared" si="29"/>
        <v>0</v>
      </c>
      <c r="BH32">
        <f t="shared" si="30"/>
        <v>0</v>
      </c>
      <c r="BI32">
        <f t="shared" si="31"/>
        <v>0</v>
      </c>
      <c r="BK32" t="s">
        <v>233</v>
      </c>
      <c r="BL32" t="s">
        <v>67</v>
      </c>
      <c r="BM32">
        <v>-1</v>
      </c>
      <c r="BQ32">
        <f t="shared" si="32"/>
        <v>0</v>
      </c>
      <c r="BR32">
        <f t="shared" si="33"/>
        <v>0</v>
      </c>
      <c r="BS32">
        <f t="shared" si="34"/>
        <v>0</v>
      </c>
      <c r="BU32" t="s">
        <v>233</v>
      </c>
      <c r="BV32" t="s">
        <v>67</v>
      </c>
      <c r="BW32">
        <v>-1</v>
      </c>
      <c r="CA32">
        <f t="shared" si="35"/>
        <v>0</v>
      </c>
      <c r="CB32">
        <f t="shared" si="36"/>
        <v>0</v>
      </c>
      <c r="CC32">
        <f t="shared" si="37"/>
        <v>0</v>
      </c>
      <c r="CE32" t="s">
        <v>233</v>
      </c>
      <c r="CF32" t="s">
        <v>67</v>
      </c>
      <c r="CG32">
        <v>-1</v>
      </c>
      <c r="CK32">
        <f t="shared" si="38"/>
        <v>0</v>
      </c>
      <c r="CL32">
        <f t="shared" si="39"/>
        <v>0</v>
      </c>
      <c r="CM32">
        <f t="shared" si="40"/>
        <v>0</v>
      </c>
      <c r="CO32" t="s">
        <v>233</v>
      </c>
      <c r="CP32" t="s">
        <v>67</v>
      </c>
      <c r="CQ32">
        <v>-1</v>
      </c>
      <c r="CU32">
        <f t="shared" si="41"/>
        <v>0</v>
      </c>
      <c r="CV32">
        <f t="shared" si="42"/>
        <v>0</v>
      </c>
      <c r="CW32">
        <f t="shared" si="43"/>
        <v>0</v>
      </c>
      <c r="CY32" t="s">
        <v>233</v>
      </c>
      <c r="CZ32" t="s">
        <v>67</v>
      </c>
      <c r="DA32">
        <v>-1</v>
      </c>
    </row>
    <row r="33" spans="1:105" x14ac:dyDescent="0.3">
      <c r="A33" s="23">
        <v>32</v>
      </c>
      <c r="B33" t="str">
        <f t="shared" si="0"/>
        <v>minGreenSandWidth</v>
      </c>
      <c r="C33" s="14">
        <f t="shared" si="13"/>
        <v>1</v>
      </c>
      <c r="D33" s="16">
        <f t="shared" si="44"/>
        <v>25.4</v>
      </c>
      <c r="E33" s="17" t="str">
        <f t="shared" si="45"/>
        <v>New Note</v>
      </c>
      <c r="F33" s="16">
        <f t="shared" si="46"/>
        <v>25.4</v>
      </c>
      <c r="G33" s="17" t="str">
        <f t="shared" si="14"/>
        <v>-</v>
      </c>
      <c r="H33" s="16">
        <f t="shared" si="47"/>
        <v>25.4</v>
      </c>
      <c r="I33" s="17" t="str">
        <f t="shared" si="15"/>
        <v>-</v>
      </c>
      <c r="J33" s="16">
        <f t="shared" si="48"/>
        <v>25.4</v>
      </c>
      <c r="K33" s="17" t="str">
        <f t="shared" si="16"/>
        <v>-</v>
      </c>
      <c r="L33" s="16">
        <f t="shared" si="49"/>
        <v>25.4</v>
      </c>
      <c r="M33" s="17" t="str">
        <f t="shared" si="17"/>
        <v>-</v>
      </c>
      <c r="N33" s="16">
        <f t="shared" si="50"/>
        <v>25.4</v>
      </c>
      <c r="O33" s="17" t="str">
        <f t="shared" si="18"/>
        <v>-</v>
      </c>
      <c r="P33" s="16">
        <f t="shared" si="8"/>
        <v>25.4</v>
      </c>
      <c r="Q33" s="17" t="str">
        <f t="shared" si="9"/>
        <v>-</v>
      </c>
      <c r="R33" s="16">
        <f t="shared" si="51"/>
        <v>25.4</v>
      </c>
      <c r="S33" s="17" t="str">
        <f t="shared" si="52"/>
        <v>-</v>
      </c>
      <c r="T33" s="15">
        <f t="shared" si="53"/>
        <v>25.4</v>
      </c>
      <c r="U33"/>
      <c r="V33">
        <f t="shared" si="19"/>
        <v>32</v>
      </c>
      <c r="W33" t="s">
        <v>234</v>
      </c>
      <c r="X33" t="s">
        <v>67</v>
      </c>
      <c r="Y33">
        <v>25.4</v>
      </c>
      <c r="AB33" t="s">
        <v>235</v>
      </c>
      <c r="AC33">
        <f t="shared" si="20"/>
        <v>0</v>
      </c>
      <c r="AD33">
        <f t="shared" si="21"/>
        <v>0</v>
      </c>
      <c r="AE33">
        <f t="shared" si="22"/>
        <v>1</v>
      </c>
      <c r="AF33" t="s">
        <v>178</v>
      </c>
      <c r="AG33" t="s">
        <v>234</v>
      </c>
      <c r="AH33" t="s">
        <v>67</v>
      </c>
      <c r="AI33">
        <v>25.4</v>
      </c>
      <c r="AM33">
        <f t="shared" si="23"/>
        <v>0</v>
      </c>
      <c r="AN33">
        <f t="shared" si="24"/>
        <v>0</v>
      </c>
      <c r="AO33">
        <f t="shared" si="25"/>
        <v>0</v>
      </c>
      <c r="AQ33" t="s">
        <v>234</v>
      </c>
      <c r="AR33" t="s">
        <v>67</v>
      </c>
      <c r="AS33">
        <v>25.4</v>
      </c>
      <c r="AW33">
        <f t="shared" si="26"/>
        <v>0</v>
      </c>
      <c r="AX33">
        <f t="shared" si="27"/>
        <v>0</v>
      </c>
      <c r="AY33">
        <f t="shared" si="28"/>
        <v>0</v>
      </c>
      <c r="BA33" t="s">
        <v>234</v>
      </c>
      <c r="BB33" t="s">
        <v>67</v>
      </c>
      <c r="BC33">
        <v>25.4</v>
      </c>
      <c r="BG33">
        <f t="shared" si="29"/>
        <v>0</v>
      </c>
      <c r="BH33">
        <f t="shared" si="30"/>
        <v>0</v>
      </c>
      <c r="BI33">
        <f t="shared" si="31"/>
        <v>0</v>
      </c>
      <c r="BK33" t="s">
        <v>234</v>
      </c>
      <c r="BL33" t="s">
        <v>67</v>
      </c>
      <c r="BM33">
        <v>25.4</v>
      </c>
      <c r="BQ33">
        <f t="shared" si="32"/>
        <v>0</v>
      </c>
      <c r="BR33">
        <f t="shared" si="33"/>
        <v>0</v>
      </c>
      <c r="BS33">
        <f t="shared" si="34"/>
        <v>0</v>
      </c>
      <c r="BU33" t="s">
        <v>234</v>
      </c>
      <c r="BV33" t="s">
        <v>67</v>
      </c>
      <c r="BW33">
        <v>25.4</v>
      </c>
      <c r="CA33">
        <f t="shared" si="35"/>
        <v>0</v>
      </c>
      <c r="CB33">
        <f t="shared" si="36"/>
        <v>0</v>
      </c>
      <c r="CC33">
        <f t="shared" si="37"/>
        <v>0</v>
      </c>
      <c r="CE33" t="s">
        <v>234</v>
      </c>
      <c r="CF33" t="s">
        <v>67</v>
      </c>
      <c r="CG33">
        <v>25.4</v>
      </c>
      <c r="CK33">
        <f t="shared" si="38"/>
        <v>0</v>
      </c>
      <c r="CL33">
        <f t="shared" si="39"/>
        <v>0</v>
      </c>
      <c r="CM33">
        <f t="shared" si="40"/>
        <v>0</v>
      </c>
      <c r="CO33" t="s">
        <v>234</v>
      </c>
      <c r="CP33" t="s">
        <v>67</v>
      </c>
      <c r="CQ33">
        <v>25.4</v>
      </c>
      <c r="CU33">
        <f t="shared" si="41"/>
        <v>0</v>
      </c>
      <c r="CV33">
        <f t="shared" si="42"/>
        <v>0</v>
      </c>
      <c r="CW33">
        <f t="shared" si="43"/>
        <v>0</v>
      </c>
      <c r="CY33" t="s">
        <v>234</v>
      </c>
      <c r="CZ33" t="s">
        <v>67</v>
      </c>
      <c r="DA33">
        <v>25.4</v>
      </c>
    </row>
    <row r="34" spans="1:105" x14ac:dyDescent="0.3">
      <c r="A34" s="23">
        <v>33</v>
      </c>
      <c r="B34" t="str">
        <f t="shared" si="0"/>
        <v>minTurnAxisAreaRatio</v>
      </c>
      <c r="C34" s="14">
        <f t="shared" si="13"/>
        <v>2</v>
      </c>
      <c r="D34" s="16">
        <f t="shared" si="44"/>
        <v>0</v>
      </c>
      <c r="E34" s="17" t="str">
        <f t="shared" si="45"/>
        <v>-</v>
      </c>
      <c r="F34" s="16">
        <f t="shared" si="46"/>
        <v>0</v>
      </c>
      <c r="G34" s="17" t="str">
        <f t="shared" si="14"/>
        <v>Added</v>
      </c>
      <c r="H34" s="16">
        <f t="shared" si="47"/>
        <v>0</v>
      </c>
      <c r="I34" s="17" t="str">
        <f t="shared" si="15"/>
        <v>-</v>
      </c>
      <c r="J34" s="16">
        <f t="shared" si="48"/>
        <v>0</v>
      </c>
      <c r="K34" s="17" t="str">
        <f t="shared" si="16"/>
        <v>-</v>
      </c>
      <c r="L34" s="16">
        <f t="shared" si="49"/>
        <v>0</v>
      </c>
      <c r="M34" s="17" t="str">
        <f t="shared" si="17"/>
        <v>-</v>
      </c>
      <c r="N34" s="16">
        <f t="shared" si="50"/>
        <v>0</v>
      </c>
      <c r="O34" s="17" t="str">
        <f t="shared" si="18"/>
        <v>-</v>
      </c>
      <c r="P34" s="16">
        <f t="shared" ref="P34:P44" si="54">CG34</f>
        <v>0</v>
      </c>
      <c r="Q34" s="17" t="str">
        <f t="shared" ref="Q34:Q44" si="55">IF(CN34&gt;0,CN34,"-")</f>
        <v>-</v>
      </c>
      <c r="R34" s="16">
        <f t="shared" si="51"/>
        <v>0</v>
      </c>
      <c r="S34" s="17" t="str">
        <f t="shared" si="52"/>
        <v>-</v>
      </c>
      <c r="T34" s="15">
        <f t="shared" si="53"/>
        <v>0</v>
      </c>
      <c r="U34"/>
      <c r="V34">
        <f t="shared" si="19"/>
        <v>33</v>
      </c>
      <c r="W34" t="s">
        <v>78</v>
      </c>
      <c r="X34" t="s">
        <v>67</v>
      </c>
      <c r="Y34">
        <v>0</v>
      </c>
      <c r="AB34" t="s">
        <v>79</v>
      </c>
      <c r="AC34">
        <f t="shared" si="20"/>
        <v>0</v>
      </c>
      <c r="AD34">
        <f t="shared" si="21"/>
        <v>0</v>
      </c>
      <c r="AE34">
        <f t="shared" si="22"/>
        <v>0</v>
      </c>
      <c r="AG34" t="s">
        <v>78</v>
      </c>
      <c r="AH34" t="s">
        <v>67</v>
      </c>
      <c r="AI34">
        <v>0</v>
      </c>
      <c r="AL34" t="s">
        <v>79</v>
      </c>
      <c r="AM34">
        <f t="shared" si="23"/>
        <v>1</v>
      </c>
      <c r="AN34">
        <f t="shared" si="24"/>
        <v>0</v>
      </c>
      <c r="AO34">
        <f t="shared" si="25"/>
        <v>1</v>
      </c>
      <c r="AP34" t="s">
        <v>80</v>
      </c>
      <c r="AW34">
        <f t="shared" si="26"/>
        <v>0</v>
      </c>
      <c r="AX34">
        <f t="shared" si="27"/>
        <v>0</v>
      </c>
      <c r="AY34">
        <f t="shared" si="28"/>
        <v>0</v>
      </c>
      <c r="BG34">
        <f t="shared" si="29"/>
        <v>0</v>
      </c>
      <c r="BH34">
        <f t="shared" si="30"/>
        <v>0</v>
      </c>
      <c r="BI34">
        <f t="shared" si="31"/>
        <v>0</v>
      </c>
      <c r="BQ34">
        <f t="shared" si="32"/>
        <v>0</v>
      </c>
      <c r="BR34">
        <f t="shared" si="33"/>
        <v>0</v>
      </c>
      <c r="BS34">
        <f t="shared" si="34"/>
        <v>0</v>
      </c>
      <c r="CA34">
        <f t="shared" si="35"/>
        <v>0</v>
      </c>
      <c r="CB34">
        <f t="shared" si="36"/>
        <v>0</v>
      </c>
      <c r="CC34">
        <f t="shared" si="37"/>
        <v>0</v>
      </c>
      <c r="CK34">
        <f t="shared" si="38"/>
        <v>0</v>
      </c>
      <c r="CL34">
        <f t="shared" si="39"/>
        <v>0</v>
      </c>
      <c r="CM34">
        <f t="shared" si="40"/>
        <v>0</v>
      </c>
      <c r="CU34">
        <f t="shared" si="41"/>
        <v>0</v>
      </c>
      <c r="CV34">
        <f t="shared" si="42"/>
        <v>0</v>
      </c>
      <c r="CW34">
        <f t="shared" si="43"/>
        <v>0</v>
      </c>
    </row>
    <row r="35" spans="1:105" x14ac:dyDescent="0.3">
      <c r="A35" s="23">
        <v>34</v>
      </c>
      <c r="B35" t="str">
        <f t="shared" si="0"/>
        <v>roughnessDefault</v>
      </c>
      <c r="C35" s="14">
        <f t="shared" si="13"/>
        <v>0</v>
      </c>
      <c r="D35" s="16">
        <f t="shared" si="44"/>
        <v>40</v>
      </c>
      <c r="E35" s="17" t="str">
        <f t="shared" si="45"/>
        <v>-</v>
      </c>
      <c r="F35" s="16">
        <f t="shared" si="46"/>
        <v>40</v>
      </c>
      <c r="G35" s="17" t="str">
        <f t="shared" si="14"/>
        <v>-</v>
      </c>
      <c r="H35" s="16">
        <f t="shared" si="47"/>
        <v>40</v>
      </c>
      <c r="I35" s="17" t="str">
        <f t="shared" si="15"/>
        <v>-</v>
      </c>
      <c r="J35" s="16">
        <f t="shared" si="48"/>
        <v>40</v>
      </c>
      <c r="K35" s="17" t="str">
        <f t="shared" si="16"/>
        <v>-</v>
      </c>
      <c r="L35" s="16">
        <f t="shared" si="49"/>
        <v>40</v>
      </c>
      <c r="M35" s="17" t="str">
        <f t="shared" si="17"/>
        <v>-</v>
      </c>
      <c r="N35" s="16">
        <f t="shared" si="50"/>
        <v>40</v>
      </c>
      <c r="O35" s="17" t="str">
        <f t="shared" si="18"/>
        <v>-</v>
      </c>
      <c r="P35" s="16">
        <f t="shared" si="54"/>
        <v>40</v>
      </c>
      <c r="Q35" s="17" t="str">
        <f t="shared" si="55"/>
        <v>-</v>
      </c>
      <c r="R35" s="16">
        <f t="shared" si="51"/>
        <v>40</v>
      </c>
      <c r="S35" s="17" t="str">
        <f t="shared" si="52"/>
        <v>-</v>
      </c>
      <c r="T35" s="15">
        <f t="shared" si="53"/>
        <v>40</v>
      </c>
      <c r="U35"/>
      <c r="V35">
        <f t="shared" si="19"/>
        <v>34</v>
      </c>
      <c r="W35" t="s">
        <v>83</v>
      </c>
      <c r="X35" t="s">
        <v>67</v>
      </c>
      <c r="Y35">
        <v>40</v>
      </c>
      <c r="AC35">
        <f t="shared" si="20"/>
        <v>0</v>
      </c>
      <c r="AD35">
        <f t="shared" si="21"/>
        <v>0</v>
      </c>
      <c r="AE35">
        <f t="shared" si="22"/>
        <v>0</v>
      </c>
      <c r="AG35" t="s">
        <v>83</v>
      </c>
      <c r="AH35" t="s">
        <v>67</v>
      </c>
      <c r="AI35">
        <v>40</v>
      </c>
      <c r="AM35">
        <f t="shared" si="23"/>
        <v>0</v>
      </c>
      <c r="AN35">
        <f t="shared" si="24"/>
        <v>0</v>
      </c>
      <c r="AO35">
        <f t="shared" si="25"/>
        <v>0</v>
      </c>
      <c r="AQ35" t="s">
        <v>83</v>
      </c>
      <c r="AR35" t="s">
        <v>67</v>
      </c>
      <c r="AS35">
        <v>40</v>
      </c>
      <c r="AW35">
        <f t="shared" si="26"/>
        <v>0</v>
      </c>
      <c r="AX35">
        <f t="shared" si="27"/>
        <v>0</v>
      </c>
      <c r="AY35">
        <f t="shared" si="28"/>
        <v>0</v>
      </c>
      <c r="BA35" t="s">
        <v>83</v>
      </c>
      <c r="BB35" t="s">
        <v>67</v>
      </c>
      <c r="BC35">
        <v>40</v>
      </c>
      <c r="BG35">
        <f t="shared" si="29"/>
        <v>0</v>
      </c>
      <c r="BH35">
        <f t="shared" si="30"/>
        <v>0</v>
      </c>
      <c r="BI35">
        <f t="shared" si="31"/>
        <v>0</v>
      </c>
      <c r="BK35" t="s">
        <v>83</v>
      </c>
      <c r="BL35" t="s">
        <v>67</v>
      </c>
      <c r="BM35">
        <v>40</v>
      </c>
      <c r="BQ35">
        <f t="shared" si="32"/>
        <v>0</v>
      </c>
      <c r="BR35">
        <f t="shared" si="33"/>
        <v>0</v>
      </c>
      <c r="BS35">
        <f t="shared" si="34"/>
        <v>0</v>
      </c>
      <c r="BU35" t="s">
        <v>83</v>
      </c>
      <c r="BV35" t="s">
        <v>67</v>
      </c>
      <c r="BW35">
        <v>40</v>
      </c>
      <c r="CA35">
        <f t="shared" si="35"/>
        <v>0</v>
      </c>
      <c r="CB35">
        <f t="shared" si="36"/>
        <v>0</v>
      </c>
      <c r="CC35">
        <f t="shared" si="37"/>
        <v>0</v>
      </c>
      <c r="CE35" t="s">
        <v>83</v>
      </c>
      <c r="CF35" t="s">
        <v>67</v>
      </c>
      <c r="CG35">
        <v>40</v>
      </c>
      <c r="CK35">
        <f t="shared" si="38"/>
        <v>0</v>
      </c>
      <c r="CL35">
        <f t="shared" si="39"/>
        <v>0</v>
      </c>
      <c r="CM35">
        <f t="shared" si="40"/>
        <v>0</v>
      </c>
      <c r="CO35" t="s">
        <v>83</v>
      </c>
      <c r="CP35" t="s">
        <v>67</v>
      </c>
      <c r="CQ35">
        <v>40</v>
      </c>
      <c r="CU35">
        <f t="shared" si="41"/>
        <v>0</v>
      </c>
      <c r="CV35">
        <f t="shared" si="42"/>
        <v>0</v>
      </c>
      <c r="CW35">
        <f t="shared" si="43"/>
        <v>0</v>
      </c>
      <c r="CY35" t="s">
        <v>83</v>
      </c>
      <c r="CZ35" t="s">
        <v>67</v>
      </c>
      <c r="DA35">
        <v>40</v>
      </c>
    </row>
    <row r="36" spans="1:105" x14ac:dyDescent="0.3">
      <c r="A36" s="23">
        <v>35</v>
      </c>
      <c r="B36" t="str">
        <f t="shared" si="0"/>
        <v>sharpEdgeDraftAngle</v>
      </c>
      <c r="C36" s="14">
        <f t="shared" si="13"/>
        <v>1</v>
      </c>
      <c r="D36" s="16">
        <f t="shared" si="44"/>
        <v>6</v>
      </c>
      <c r="E36" s="17" t="str">
        <f t="shared" si="45"/>
        <v>New Note</v>
      </c>
      <c r="F36" s="16">
        <f t="shared" si="46"/>
        <v>6</v>
      </c>
      <c r="G36" s="17" t="str">
        <f t="shared" si="14"/>
        <v>-</v>
      </c>
      <c r="H36" s="16">
        <f t="shared" si="47"/>
        <v>6</v>
      </c>
      <c r="I36" s="17" t="str">
        <f t="shared" si="15"/>
        <v>-</v>
      </c>
      <c r="J36" s="16">
        <f t="shared" si="48"/>
        <v>6</v>
      </c>
      <c r="K36" s="17" t="str">
        <f t="shared" si="16"/>
        <v>-</v>
      </c>
      <c r="L36" s="16">
        <f t="shared" si="49"/>
        <v>6</v>
      </c>
      <c r="M36" s="17" t="str">
        <f t="shared" si="17"/>
        <v>-</v>
      </c>
      <c r="N36" s="16">
        <f t="shared" si="50"/>
        <v>6</v>
      </c>
      <c r="O36" s="17" t="str">
        <f t="shared" si="18"/>
        <v>-</v>
      </c>
      <c r="P36" s="16">
        <f t="shared" si="54"/>
        <v>6</v>
      </c>
      <c r="Q36" s="17" t="str">
        <f t="shared" si="55"/>
        <v>-</v>
      </c>
      <c r="R36" s="16">
        <f t="shared" si="51"/>
        <v>6</v>
      </c>
      <c r="S36" s="17" t="str">
        <f t="shared" si="52"/>
        <v>-</v>
      </c>
      <c r="T36" s="15">
        <f t="shared" si="53"/>
        <v>6</v>
      </c>
      <c r="U36"/>
      <c r="V36">
        <f t="shared" si="19"/>
        <v>35</v>
      </c>
      <c r="W36" t="s">
        <v>240</v>
      </c>
      <c r="X36" t="s">
        <v>67</v>
      </c>
      <c r="Y36">
        <v>6</v>
      </c>
      <c r="AB36" t="s">
        <v>241</v>
      </c>
      <c r="AC36">
        <f t="shared" si="20"/>
        <v>0</v>
      </c>
      <c r="AD36">
        <f t="shared" si="21"/>
        <v>0</v>
      </c>
      <c r="AE36">
        <f t="shared" si="22"/>
        <v>1</v>
      </c>
      <c r="AF36" t="s">
        <v>178</v>
      </c>
      <c r="AG36" t="s">
        <v>240</v>
      </c>
      <c r="AH36" t="s">
        <v>67</v>
      </c>
      <c r="AI36">
        <v>6</v>
      </c>
      <c r="AM36">
        <f t="shared" si="23"/>
        <v>0</v>
      </c>
      <c r="AN36">
        <f t="shared" si="24"/>
        <v>0</v>
      </c>
      <c r="AO36">
        <f t="shared" si="25"/>
        <v>0</v>
      </c>
      <c r="AQ36" t="s">
        <v>240</v>
      </c>
      <c r="AR36" t="s">
        <v>67</v>
      </c>
      <c r="AS36">
        <v>6</v>
      </c>
      <c r="AW36">
        <f t="shared" si="26"/>
        <v>0</v>
      </c>
      <c r="AX36">
        <f t="shared" si="27"/>
        <v>0</v>
      </c>
      <c r="AY36">
        <f t="shared" si="28"/>
        <v>0</v>
      </c>
      <c r="BA36" t="s">
        <v>240</v>
      </c>
      <c r="BB36" t="s">
        <v>67</v>
      </c>
      <c r="BC36">
        <v>6</v>
      </c>
      <c r="BG36">
        <f t="shared" si="29"/>
        <v>0</v>
      </c>
      <c r="BH36">
        <f t="shared" si="30"/>
        <v>0</v>
      </c>
      <c r="BI36">
        <f t="shared" si="31"/>
        <v>0</v>
      </c>
      <c r="BK36" t="s">
        <v>240</v>
      </c>
      <c r="BL36" t="s">
        <v>67</v>
      </c>
      <c r="BM36">
        <v>6</v>
      </c>
      <c r="BQ36">
        <f t="shared" si="32"/>
        <v>0</v>
      </c>
      <c r="BR36">
        <f t="shared" si="33"/>
        <v>0</v>
      </c>
      <c r="BS36">
        <f t="shared" si="34"/>
        <v>0</v>
      </c>
      <c r="BU36" t="s">
        <v>240</v>
      </c>
      <c r="BV36" t="s">
        <v>67</v>
      </c>
      <c r="BW36">
        <v>6</v>
      </c>
      <c r="CA36">
        <f t="shared" si="35"/>
        <v>0</v>
      </c>
      <c r="CB36">
        <f t="shared" si="36"/>
        <v>0</v>
      </c>
      <c r="CC36">
        <f t="shared" si="37"/>
        <v>0</v>
      </c>
      <c r="CE36" t="s">
        <v>240</v>
      </c>
      <c r="CF36" t="s">
        <v>67</v>
      </c>
      <c r="CG36">
        <v>6</v>
      </c>
      <c r="CK36">
        <f t="shared" si="38"/>
        <v>0</v>
      </c>
      <c r="CL36">
        <f t="shared" si="39"/>
        <v>0</v>
      </c>
      <c r="CM36">
        <f t="shared" si="40"/>
        <v>0</v>
      </c>
      <c r="CO36" t="s">
        <v>240</v>
      </c>
      <c r="CP36" t="s">
        <v>67</v>
      </c>
      <c r="CQ36">
        <v>6</v>
      </c>
      <c r="CU36">
        <f t="shared" si="41"/>
        <v>0</v>
      </c>
      <c r="CV36">
        <f t="shared" si="42"/>
        <v>0</v>
      </c>
      <c r="CW36">
        <f t="shared" si="43"/>
        <v>0</v>
      </c>
      <c r="CY36" t="s">
        <v>240</v>
      </c>
      <c r="CZ36" t="s">
        <v>67</v>
      </c>
      <c r="DA36">
        <v>6</v>
      </c>
    </row>
    <row r="37" spans="1:105" x14ac:dyDescent="0.3">
      <c r="A37" s="23">
        <v>36</v>
      </c>
      <c r="B37" t="str">
        <f t="shared" si="0"/>
        <v>sharpEdgeRadius</v>
      </c>
      <c r="C37" s="14">
        <f t="shared" si="13"/>
        <v>1</v>
      </c>
      <c r="D37" s="16">
        <f t="shared" si="44"/>
        <v>3.1749999999999998</v>
      </c>
      <c r="E37" s="17" t="str">
        <f t="shared" si="45"/>
        <v>New Note</v>
      </c>
      <c r="F37" s="16">
        <f t="shared" si="46"/>
        <v>3.1749999999999998</v>
      </c>
      <c r="G37" s="17" t="str">
        <f t="shared" si="14"/>
        <v>-</v>
      </c>
      <c r="H37" s="16">
        <f t="shared" si="47"/>
        <v>3.1749999999999998</v>
      </c>
      <c r="I37" s="17" t="str">
        <f t="shared" si="15"/>
        <v>-</v>
      </c>
      <c r="J37" s="16">
        <f t="shared" si="48"/>
        <v>3.1749999999999998</v>
      </c>
      <c r="K37" s="17" t="str">
        <f t="shared" si="16"/>
        <v>-</v>
      </c>
      <c r="L37" s="16">
        <f t="shared" si="49"/>
        <v>3.1749999999999998</v>
      </c>
      <c r="M37" s="17" t="str">
        <f t="shared" si="17"/>
        <v>-</v>
      </c>
      <c r="N37" s="16">
        <f t="shared" si="50"/>
        <v>3.1749999999999998</v>
      </c>
      <c r="O37" s="17" t="str">
        <f t="shared" si="18"/>
        <v>-</v>
      </c>
      <c r="P37" s="16">
        <f t="shared" si="54"/>
        <v>3.1749999999999998</v>
      </c>
      <c r="Q37" s="17" t="str">
        <f t="shared" si="55"/>
        <v>-</v>
      </c>
      <c r="R37" s="16">
        <f t="shared" si="51"/>
        <v>3.1749999999999998</v>
      </c>
      <c r="S37" s="17" t="str">
        <f t="shared" si="52"/>
        <v>-</v>
      </c>
      <c r="T37" s="15">
        <f t="shared" si="53"/>
        <v>3.1749999999999998</v>
      </c>
      <c r="U37"/>
      <c r="V37">
        <f t="shared" si="19"/>
        <v>36</v>
      </c>
      <c r="W37" t="s">
        <v>242</v>
      </c>
      <c r="X37" t="s">
        <v>67</v>
      </c>
      <c r="Y37">
        <v>3.1749999999999998</v>
      </c>
      <c r="AB37" t="s">
        <v>243</v>
      </c>
      <c r="AC37">
        <f t="shared" si="20"/>
        <v>0</v>
      </c>
      <c r="AD37">
        <f t="shared" si="21"/>
        <v>0</v>
      </c>
      <c r="AE37">
        <f t="shared" si="22"/>
        <v>1</v>
      </c>
      <c r="AF37" t="s">
        <v>178</v>
      </c>
      <c r="AG37" t="s">
        <v>242</v>
      </c>
      <c r="AH37" t="s">
        <v>67</v>
      </c>
      <c r="AI37">
        <v>3.1749999999999998</v>
      </c>
      <c r="AM37">
        <f t="shared" si="23"/>
        <v>0</v>
      </c>
      <c r="AN37">
        <f t="shared" si="24"/>
        <v>0</v>
      </c>
      <c r="AO37">
        <f t="shared" si="25"/>
        <v>0</v>
      </c>
      <c r="AQ37" t="s">
        <v>242</v>
      </c>
      <c r="AR37" t="s">
        <v>67</v>
      </c>
      <c r="AS37">
        <v>3.1749999999999998</v>
      </c>
      <c r="AW37">
        <f t="shared" si="26"/>
        <v>0</v>
      </c>
      <c r="AX37">
        <f t="shared" si="27"/>
        <v>0</v>
      </c>
      <c r="AY37">
        <f t="shared" si="28"/>
        <v>0</v>
      </c>
      <c r="BA37" t="s">
        <v>242</v>
      </c>
      <c r="BB37" t="s">
        <v>67</v>
      </c>
      <c r="BC37">
        <v>3.1749999999999998</v>
      </c>
      <c r="BG37">
        <f t="shared" si="29"/>
        <v>0</v>
      </c>
      <c r="BH37">
        <f t="shared" si="30"/>
        <v>0</v>
      </c>
      <c r="BI37">
        <f t="shared" si="31"/>
        <v>0</v>
      </c>
      <c r="BK37" t="s">
        <v>242</v>
      </c>
      <c r="BL37" t="s">
        <v>67</v>
      </c>
      <c r="BM37">
        <v>3.1749999999999998</v>
      </c>
      <c r="BQ37">
        <f t="shared" si="32"/>
        <v>0</v>
      </c>
      <c r="BR37">
        <f t="shared" si="33"/>
        <v>0</v>
      </c>
      <c r="BS37">
        <f t="shared" si="34"/>
        <v>0</v>
      </c>
      <c r="BU37" t="s">
        <v>242</v>
      </c>
      <c r="BV37" t="s">
        <v>67</v>
      </c>
      <c r="BW37">
        <v>3.1749999999999998</v>
      </c>
      <c r="CA37">
        <f t="shared" si="35"/>
        <v>0</v>
      </c>
      <c r="CB37">
        <f t="shared" si="36"/>
        <v>0</v>
      </c>
      <c r="CC37">
        <f t="shared" si="37"/>
        <v>0</v>
      </c>
      <c r="CE37" t="s">
        <v>242</v>
      </c>
      <c r="CF37" t="s">
        <v>67</v>
      </c>
      <c r="CG37">
        <v>3.1749999999999998</v>
      </c>
      <c r="CK37">
        <f t="shared" si="38"/>
        <v>0</v>
      </c>
      <c r="CL37">
        <f t="shared" si="39"/>
        <v>0</v>
      </c>
      <c r="CM37">
        <f t="shared" si="40"/>
        <v>0</v>
      </c>
      <c r="CO37" t="s">
        <v>242</v>
      </c>
      <c r="CP37" t="s">
        <v>67</v>
      </c>
      <c r="CQ37">
        <v>3.1749999999999998</v>
      </c>
      <c r="CU37">
        <f t="shared" si="41"/>
        <v>0</v>
      </c>
      <c r="CV37">
        <f t="shared" si="42"/>
        <v>0</v>
      </c>
      <c r="CW37">
        <f t="shared" si="43"/>
        <v>0</v>
      </c>
      <c r="CY37" t="s">
        <v>242</v>
      </c>
      <c r="CZ37" t="s">
        <v>67</v>
      </c>
      <c r="DA37">
        <v>3.1749999999999998</v>
      </c>
    </row>
    <row r="38" spans="1:105" x14ac:dyDescent="0.3">
      <c r="A38" s="23">
        <v>37</v>
      </c>
      <c r="B38" t="str">
        <f t="shared" si="0"/>
        <v>shellCoreAspectRatio</v>
      </c>
      <c r="C38" s="14">
        <f t="shared" si="13"/>
        <v>0</v>
      </c>
      <c r="D38" s="16">
        <f t="shared" si="44"/>
        <v>30</v>
      </c>
      <c r="E38" s="17" t="str">
        <f t="shared" si="45"/>
        <v>-</v>
      </c>
      <c r="F38" s="16">
        <f t="shared" si="46"/>
        <v>30</v>
      </c>
      <c r="G38" s="17" t="str">
        <f t="shared" si="14"/>
        <v>-</v>
      </c>
      <c r="H38" s="16">
        <f t="shared" si="47"/>
        <v>30</v>
      </c>
      <c r="I38" s="17" t="str">
        <f t="shared" si="15"/>
        <v>-</v>
      </c>
      <c r="J38" s="16">
        <f t="shared" si="48"/>
        <v>30</v>
      </c>
      <c r="K38" s="17" t="str">
        <f t="shared" si="16"/>
        <v>-</v>
      </c>
      <c r="L38" s="16">
        <f t="shared" si="49"/>
        <v>30</v>
      </c>
      <c r="M38" s="17" t="str">
        <f t="shared" si="17"/>
        <v>-</v>
      </c>
      <c r="N38" s="16">
        <f t="shared" si="50"/>
        <v>30</v>
      </c>
      <c r="O38" s="17" t="str">
        <f t="shared" si="18"/>
        <v>-</v>
      </c>
      <c r="P38" s="16">
        <f t="shared" si="54"/>
        <v>30</v>
      </c>
      <c r="Q38" s="17" t="str">
        <f t="shared" si="55"/>
        <v>-</v>
      </c>
      <c r="R38" s="16">
        <f t="shared" si="51"/>
        <v>30</v>
      </c>
      <c r="S38" s="17" t="str">
        <f t="shared" si="52"/>
        <v>-</v>
      </c>
      <c r="T38" s="15">
        <f t="shared" si="53"/>
        <v>30</v>
      </c>
      <c r="U38"/>
      <c r="V38">
        <f t="shared" si="19"/>
        <v>37</v>
      </c>
      <c r="W38" t="s">
        <v>244</v>
      </c>
      <c r="X38" t="s">
        <v>67</v>
      </c>
      <c r="Y38">
        <v>30</v>
      </c>
      <c r="AC38">
        <f t="shared" si="20"/>
        <v>0</v>
      </c>
      <c r="AD38">
        <f t="shared" si="21"/>
        <v>0</v>
      </c>
      <c r="AE38">
        <f t="shared" si="22"/>
        <v>0</v>
      </c>
      <c r="AG38" t="s">
        <v>244</v>
      </c>
      <c r="AH38" t="s">
        <v>67</v>
      </c>
      <c r="AI38">
        <v>30</v>
      </c>
      <c r="AM38">
        <f t="shared" si="23"/>
        <v>0</v>
      </c>
      <c r="AN38">
        <f t="shared" si="24"/>
        <v>0</v>
      </c>
      <c r="AO38">
        <f t="shared" si="25"/>
        <v>0</v>
      </c>
      <c r="AQ38" t="s">
        <v>244</v>
      </c>
      <c r="AR38" t="s">
        <v>67</v>
      </c>
      <c r="AS38">
        <v>30</v>
      </c>
      <c r="AW38">
        <f t="shared" si="26"/>
        <v>0</v>
      </c>
      <c r="AX38">
        <f t="shared" si="27"/>
        <v>0</v>
      </c>
      <c r="AY38">
        <f t="shared" si="28"/>
        <v>0</v>
      </c>
      <c r="BA38" t="s">
        <v>244</v>
      </c>
      <c r="BB38" t="s">
        <v>67</v>
      </c>
      <c r="BC38">
        <v>30</v>
      </c>
      <c r="BG38">
        <f t="shared" si="29"/>
        <v>0</v>
      </c>
      <c r="BH38">
        <f t="shared" si="30"/>
        <v>0</v>
      </c>
      <c r="BI38">
        <f t="shared" si="31"/>
        <v>0</v>
      </c>
      <c r="BK38" t="s">
        <v>244</v>
      </c>
      <c r="BL38" t="s">
        <v>67</v>
      </c>
      <c r="BM38">
        <v>30</v>
      </c>
      <c r="BQ38">
        <f t="shared" si="32"/>
        <v>0</v>
      </c>
      <c r="BR38">
        <f t="shared" si="33"/>
        <v>0</v>
      </c>
      <c r="BS38">
        <f t="shared" si="34"/>
        <v>0</v>
      </c>
      <c r="BU38" t="s">
        <v>244</v>
      </c>
      <c r="BV38" t="s">
        <v>67</v>
      </c>
      <c r="BW38">
        <v>30</v>
      </c>
      <c r="CA38">
        <f t="shared" si="35"/>
        <v>0</v>
      </c>
      <c r="CB38">
        <f t="shared" si="36"/>
        <v>0</v>
      </c>
      <c r="CC38">
        <f t="shared" si="37"/>
        <v>0</v>
      </c>
      <c r="CE38" t="s">
        <v>244</v>
      </c>
      <c r="CF38" t="s">
        <v>67</v>
      </c>
      <c r="CG38">
        <v>30</v>
      </c>
      <c r="CK38">
        <f t="shared" si="38"/>
        <v>0</v>
      </c>
      <c r="CL38">
        <f t="shared" si="39"/>
        <v>0</v>
      </c>
      <c r="CM38">
        <f t="shared" si="40"/>
        <v>0</v>
      </c>
      <c r="CO38" t="s">
        <v>244</v>
      </c>
      <c r="CP38" t="s">
        <v>67</v>
      </c>
      <c r="CQ38">
        <v>30</v>
      </c>
      <c r="CU38">
        <f t="shared" si="41"/>
        <v>0</v>
      </c>
      <c r="CV38">
        <f t="shared" si="42"/>
        <v>0</v>
      </c>
      <c r="CW38">
        <f t="shared" si="43"/>
        <v>0</v>
      </c>
      <c r="CY38" t="s">
        <v>244</v>
      </c>
      <c r="CZ38" t="s">
        <v>67</v>
      </c>
      <c r="DA38">
        <v>30</v>
      </c>
    </row>
    <row r="39" spans="1:105" x14ac:dyDescent="0.3">
      <c r="A39" s="23">
        <v>38</v>
      </c>
      <c r="B39" t="str">
        <f t="shared" si="0"/>
        <v>sourceComponentForTwoModel</v>
      </c>
      <c r="C39" s="14">
        <f t="shared" si="13"/>
        <v>0</v>
      </c>
      <c r="D39" s="16" t="b">
        <f t="shared" si="44"/>
        <v>0</v>
      </c>
      <c r="E39" s="17" t="str">
        <f t="shared" si="45"/>
        <v>-</v>
      </c>
      <c r="F39" s="16" t="b">
        <f t="shared" si="46"/>
        <v>0</v>
      </c>
      <c r="G39" s="17" t="str">
        <f t="shared" si="14"/>
        <v>-</v>
      </c>
      <c r="H39" s="16" t="b">
        <f t="shared" si="47"/>
        <v>0</v>
      </c>
      <c r="I39" s="17" t="str">
        <f t="shared" si="15"/>
        <v>-</v>
      </c>
      <c r="J39" s="16" t="b">
        <f t="shared" si="48"/>
        <v>0</v>
      </c>
      <c r="K39" s="17" t="str">
        <f t="shared" si="16"/>
        <v>-</v>
      </c>
      <c r="L39" s="16" t="b">
        <f t="shared" si="49"/>
        <v>0</v>
      </c>
      <c r="M39" s="17" t="str">
        <f t="shared" si="17"/>
        <v>-</v>
      </c>
      <c r="N39" s="16" t="b">
        <f t="shared" si="50"/>
        <v>0</v>
      </c>
      <c r="O39" s="17" t="str">
        <f t="shared" si="18"/>
        <v>-</v>
      </c>
      <c r="P39" s="16" t="b">
        <f t="shared" si="54"/>
        <v>0</v>
      </c>
      <c r="Q39" s="17" t="str">
        <f t="shared" si="55"/>
        <v>-</v>
      </c>
      <c r="R39" s="16" t="b">
        <f t="shared" si="51"/>
        <v>0</v>
      </c>
      <c r="S39" s="17" t="str">
        <f t="shared" si="52"/>
        <v>-</v>
      </c>
      <c r="T39" s="15" t="b">
        <f t="shared" si="53"/>
        <v>0</v>
      </c>
      <c r="U39"/>
      <c r="V39">
        <f t="shared" si="19"/>
        <v>38</v>
      </c>
      <c r="W39" t="s">
        <v>245</v>
      </c>
      <c r="X39" t="s">
        <v>82</v>
      </c>
      <c r="Y39" t="b">
        <v>0</v>
      </c>
      <c r="AC39">
        <f t="shared" si="20"/>
        <v>0</v>
      </c>
      <c r="AD39">
        <f t="shared" si="21"/>
        <v>0</v>
      </c>
      <c r="AE39">
        <f t="shared" si="22"/>
        <v>0</v>
      </c>
      <c r="AG39" t="s">
        <v>245</v>
      </c>
      <c r="AH39" t="s">
        <v>82</v>
      </c>
      <c r="AI39" t="b">
        <v>0</v>
      </c>
      <c r="AM39">
        <f t="shared" si="23"/>
        <v>0</v>
      </c>
      <c r="AN39">
        <f t="shared" si="24"/>
        <v>0</v>
      </c>
      <c r="AO39">
        <f t="shared" si="25"/>
        <v>0</v>
      </c>
      <c r="AQ39" t="s">
        <v>245</v>
      </c>
      <c r="AR39" t="s">
        <v>82</v>
      </c>
      <c r="AS39" t="b">
        <v>0</v>
      </c>
      <c r="AW39">
        <f t="shared" si="26"/>
        <v>0</v>
      </c>
      <c r="AX39">
        <f t="shared" si="27"/>
        <v>0</v>
      </c>
      <c r="AY39">
        <f t="shared" si="28"/>
        <v>0</v>
      </c>
      <c r="BA39" t="s">
        <v>245</v>
      </c>
      <c r="BB39" t="s">
        <v>82</v>
      </c>
      <c r="BC39" t="b">
        <v>0</v>
      </c>
      <c r="BG39">
        <f t="shared" si="29"/>
        <v>0</v>
      </c>
      <c r="BH39">
        <f t="shared" si="30"/>
        <v>0</v>
      </c>
      <c r="BI39">
        <f t="shared" si="31"/>
        <v>0</v>
      </c>
      <c r="BK39" t="s">
        <v>245</v>
      </c>
      <c r="BL39" t="s">
        <v>82</v>
      </c>
      <c r="BM39" t="b">
        <v>0</v>
      </c>
      <c r="BQ39">
        <f t="shared" si="32"/>
        <v>0</v>
      </c>
      <c r="BR39">
        <f t="shared" si="33"/>
        <v>0</v>
      </c>
      <c r="BS39">
        <f t="shared" si="34"/>
        <v>0</v>
      </c>
      <c r="BU39" t="s">
        <v>245</v>
      </c>
      <c r="BV39" t="s">
        <v>82</v>
      </c>
      <c r="BW39" t="b">
        <v>0</v>
      </c>
      <c r="CA39">
        <f t="shared" si="35"/>
        <v>0</v>
      </c>
      <c r="CB39">
        <f t="shared" si="36"/>
        <v>0</v>
      </c>
      <c r="CC39">
        <f t="shared" si="37"/>
        <v>0</v>
      </c>
      <c r="CE39" t="s">
        <v>245</v>
      </c>
      <c r="CF39" t="s">
        <v>82</v>
      </c>
      <c r="CG39" t="b">
        <v>0</v>
      </c>
      <c r="CK39">
        <f t="shared" si="38"/>
        <v>0</v>
      </c>
      <c r="CL39">
        <f t="shared" si="39"/>
        <v>0</v>
      </c>
      <c r="CM39">
        <f t="shared" si="40"/>
        <v>0</v>
      </c>
      <c r="CO39" t="s">
        <v>245</v>
      </c>
      <c r="CP39" t="s">
        <v>82</v>
      </c>
      <c r="CQ39" t="b">
        <v>0</v>
      </c>
      <c r="CU39">
        <f t="shared" si="41"/>
        <v>0</v>
      </c>
      <c r="CV39">
        <f t="shared" si="42"/>
        <v>0</v>
      </c>
      <c r="CW39">
        <f t="shared" si="43"/>
        <v>0</v>
      </c>
      <c r="CY39" t="s">
        <v>245</v>
      </c>
      <c r="CZ39" t="s">
        <v>82</v>
      </c>
      <c r="DA39" t="b">
        <v>0</v>
      </c>
    </row>
    <row r="40" spans="1:105" x14ac:dyDescent="0.3">
      <c r="A40" s="23">
        <v>39</v>
      </c>
      <c r="B40" t="str">
        <f t="shared" si="0"/>
        <v>toleranceDefault</v>
      </c>
      <c r="C40" s="14">
        <f t="shared" si="13"/>
        <v>0</v>
      </c>
      <c r="D40" s="16">
        <f t="shared" si="44"/>
        <v>6.7</v>
      </c>
      <c r="E40" s="17" t="str">
        <f t="shared" si="45"/>
        <v>-</v>
      </c>
      <c r="F40" s="16">
        <f t="shared" si="46"/>
        <v>6.7</v>
      </c>
      <c r="G40" s="17" t="str">
        <f t="shared" si="14"/>
        <v>-</v>
      </c>
      <c r="H40" s="16">
        <f t="shared" si="47"/>
        <v>6.7</v>
      </c>
      <c r="I40" s="17" t="str">
        <f t="shared" si="15"/>
        <v>-</v>
      </c>
      <c r="J40" s="16">
        <f t="shared" si="48"/>
        <v>6.7</v>
      </c>
      <c r="K40" s="17" t="str">
        <f t="shared" si="16"/>
        <v>-</v>
      </c>
      <c r="L40" s="16">
        <f t="shared" si="49"/>
        <v>6.7</v>
      </c>
      <c r="M40" s="17" t="str">
        <f t="shared" si="17"/>
        <v>-</v>
      </c>
      <c r="N40" s="16">
        <f t="shared" si="50"/>
        <v>6.7</v>
      </c>
      <c r="O40" s="17" t="str">
        <f t="shared" si="18"/>
        <v>-</v>
      </c>
      <c r="P40" s="16">
        <f t="shared" si="54"/>
        <v>6.7</v>
      </c>
      <c r="Q40" s="17" t="str">
        <f t="shared" si="55"/>
        <v>-</v>
      </c>
      <c r="R40" s="16">
        <f t="shared" si="51"/>
        <v>6.7</v>
      </c>
      <c r="S40" s="17" t="str">
        <f t="shared" si="52"/>
        <v>-</v>
      </c>
      <c r="T40" s="15">
        <f t="shared" si="53"/>
        <v>6.7</v>
      </c>
      <c r="U40"/>
      <c r="V40">
        <f t="shared" si="19"/>
        <v>39</v>
      </c>
      <c r="W40" t="s">
        <v>85</v>
      </c>
      <c r="X40" t="s">
        <v>67</v>
      </c>
      <c r="Y40">
        <v>6.7</v>
      </c>
      <c r="AC40">
        <f t="shared" si="20"/>
        <v>0</v>
      </c>
      <c r="AD40">
        <f t="shared" si="21"/>
        <v>0</v>
      </c>
      <c r="AE40">
        <f t="shared" si="22"/>
        <v>0</v>
      </c>
      <c r="AG40" t="s">
        <v>85</v>
      </c>
      <c r="AH40" t="s">
        <v>67</v>
      </c>
      <c r="AI40">
        <v>6.7</v>
      </c>
      <c r="AM40">
        <f t="shared" si="23"/>
        <v>0</v>
      </c>
      <c r="AN40">
        <f t="shared" si="24"/>
        <v>0</v>
      </c>
      <c r="AO40">
        <f t="shared" si="25"/>
        <v>0</v>
      </c>
      <c r="AQ40" t="s">
        <v>85</v>
      </c>
      <c r="AR40" t="s">
        <v>67</v>
      </c>
      <c r="AS40">
        <v>6.7</v>
      </c>
      <c r="AW40">
        <f t="shared" si="26"/>
        <v>0</v>
      </c>
      <c r="AX40">
        <f t="shared" si="27"/>
        <v>0</v>
      </c>
      <c r="AY40">
        <f t="shared" si="28"/>
        <v>0</v>
      </c>
      <c r="BA40" t="s">
        <v>85</v>
      </c>
      <c r="BB40" t="s">
        <v>67</v>
      </c>
      <c r="BC40">
        <v>6.7</v>
      </c>
      <c r="BG40">
        <f t="shared" si="29"/>
        <v>0</v>
      </c>
      <c r="BH40">
        <f t="shared" si="30"/>
        <v>0</v>
      </c>
      <c r="BI40">
        <f t="shared" si="31"/>
        <v>0</v>
      </c>
      <c r="BK40" t="s">
        <v>85</v>
      </c>
      <c r="BL40" t="s">
        <v>67</v>
      </c>
      <c r="BM40">
        <v>6.7</v>
      </c>
      <c r="BQ40">
        <f t="shared" si="32"/>
        <v>0</v>
      </c>
      <c r="BR40">
        <f t="shared" si="33"/>
        <v>0</v>
      </c>
      <c r="BS40">
        <f t="shared" si="34"/>
        <v>0</v>
      </c>
      <c r="BU40" t="s">
        <v>85</v>
      </c>
      <c r="BV40" t="s">
        <v>67</v>
      </c>
      <c r="BW40">
        <v>6.7</v>
      </c>
      <c r="CA40">
        <f t="shared" si="35"/>
        <v>0</v>
      </c>
      <c r="CB40">
        <f t="shared" si="36"/>
        <v>0</v>
      </c>
      <c r="CC40">
        <f t="shared" si="37"/>
        <v>0</v>
      </c>
      <c r="CE40" t="s">
        <v>85</v>
      </c>
      <c r="CF40" t="s">
        <v>67</v>
      </c>
      <c r="CG40">
        <v>6.7</v>
      </c>
      <c r="CK40">
        <f t="shared" si="38"/>
        <v>0</v>
      </c>
      <c r="CL40">
        <f t="shared" si="39"/>
        <v>0</v>
      </c>
      <c r="CM40">
        <f t="shared" si="40"/>
        <v>0</v>
      </c>
      <c r="CO40" t="s">
        <v>85</v>
      </c>
      <c r="CP40" t="s">
        <v>67</v>
      </c>
      <c r="CQ40">
        <v>6.7</v>
      </c>
      <c r="CU40">
        <f t="shared" si="41"/>
        <v>0</v>
      </c>
      <c r="CV40">
        <f t="shared" si="42"/>
        <v>0</v>
      </c>
      <c r="CW40">
        <f t="shared" si="43"/>
        <v>0</v>
      </c>
      <c r="CY40" t="s">
        <v>85</v>
      </c>
      <c r="CZ40" t="s">
        <v>67</v>
      </c>
      <c r="DA40">
        <v>6.7</v>
      </c>
    </row>
    <row r="41" spans="1:105" x14ac:dyDescent="0.3">
      <c r="A41" s="23">
        <v>40</v>
      </c>
      <c r="B41" t="str">
        <f t="shared" si="0"/>
        <v>useVoxelsForDrawDirection</v>
      </c>
      <c r="C41" s="14">
        <f t="shared" si="13"/>
        <v>0</v>
      </c>
      <c r="D41" s="16" t="b">
        <f t="shared" si="44"/>
        <v>0</v>
      </c>
      <c r="E41" s="17" t="str">
        <f t="shared" si="45"/>
        <v>-</v>
      </c>
      <c r="F41" s="16" t="b">
        <f t="shared" si="46"/>
        <v>0</v>
      </c>
      <c r="G41" s="17" t="str">
        <f t="shared" si="14"/>
        <v>-</v>
      </c>
      <c r="H41" s="16" t="b">
        <f t="shared" si="47"/>
        <v>0</v>
      </c>
      <c r="I41" s="17" t="str">
        <f t="shared" si="15"/>
        <v>-</v>
      </c>
      <c r="J41" s="16" t="b">
        <f t="shared" si="48"/>
        <v>0</v>
      </c>
      <c r="K41" s="17" t="str">
        <f t="shared" si="16"/>
        <v>-</v>
      </c>
      <c r="L41" s="16" t="b">
        <f t="shared" si="49"/>
        <v>0</v>
      </c>
      <c r="M41" s="17" t="str">
        <f t="shared" si="17"/>
        <v>-</v>
      </c>
      <c r="N41" s="16" t="b">
        <f t="shared" si="50"/>
        <v>0</v>
      </c>
      <c r="O41" s="17" t="str">
        <f t="shared" si="18"/>
        <v>-</v>
      </c>
      <c r="P41" s="16" t="b">
        <f t="shared" si="54"/>
        <v>0</v>
      </c>
      <c r="Q41" s="17" t="str">
        <f t="shared" si="55"/>
        <v>-</v>
      </c>
      <c r="R41" s="16" t="b">
        <f t="shared" si="51"/>
        <v>0</v>
      </c>
      <c r="S41" s="17" t="str">
        <f t="shared" si="52"/>
        <v>-</v>
      </c>
      <c r="T41" s="15" t="b">
        <f t="shared" si="53"/>
        <v>0</v>
      </c>
      <c r="U41"/>
      <c r="V41">
        <f t="shared" si="19"/>
        <v>40</v>
      </c>
      <c r="W41" t="s">
        <v>246</v>
      </c>
      <c r="X41" t="s">
        <v>82</v>
      </c>
      <c r="Y41" t="b">
        <v>0</v>
      </c>
      <c r="AC41">
        <f t="shared" si="20"/>
        <v>0</v>
      </c>
      <c r="AD41">
        <f t="shared" si="21"/>
        <v>0</v>
      </c>
      <c r="AE41">
        <f t="shared" si="22"/>
        <v>0</v>
      </c>
      <c r="AG41" t="s">
        <v>246</v>
      </c>
      <c r="AH41" t="s">
        <v>82</v>
      </c>
      <c r="AI41" t="b">
        <v>0</v>
      </c>
      <c r="AM41">
        <f t="shared" si="23"/>
        <v>0</v>
      </c>
      <c r="AN41">
        <f t="shared" si="24"/>
        <v>0</v>
      </c>
      <c r="AO41">
        <f t="shared" si="25"/>
        <v>0</v>
      </c>
      <c r="AQ41" t="s">
        <v>246</v>
      </c>
      <c r="AR41" t="s">
        <v>82</v>
      </c>
      <c r="AS41" t="b">
        <v>0</v>
      </c>
      <c r="AW41">
        <f t="shared" si="26"/>
        <v>0</v>
      </c>
      <c r="AX41">
        <f t="shared" si="27"/>
        <v>0</v>
      </c>
      <c r="AY41">
        <f t="shared" si="28"/>
        <v>0</v>
      </c>
      <c r="BA41" t="s">
        <v>246</v>
      </c>
      <c r="BB41" t="s">
        <v>82</v>
      </c>
      <c r="BC41" t="b">
        <v>0</v>
      </c>
      <c r="BG41">
        <f t="shared" si="29"/>
        <v>0</v>
      </c>
      <c r="BH41">
        <f t="shared" si="30"/>
        <v>0</v>
      </c>
      <c r="BI41">
        <f t="shared" si="31"/>
        <v>0</v>
      </c>
      <c r="BK41" t="s">
        <v>246</v>
      </c>
      <c r="BL41" t="s">
        <v>82</v>
      </c>
      <c r="BM41" t="b">
        <v>0</v>
      </c>
      <c r="BQ41">
        <f t="shared" si="32"/>
        <v>0</v>
      </c>
      <c r="BR41">
        <f t="shared" si="33"/>
        <v>0</v>
      </c>
      <c r="BS41">
        <f t="shared" si="34"/>
        <v>0</v>
      </c>
      <c r="BU41" t="s">
        <v>246</v>
      </c>
      <c r="BV41" t="s">
        <v>82</v>
      </c>
      <c r="BW41" t="b">
        <v>0</v>
      </c>
      <c r="CA41">
        <f t="shared" si="35"/>
        <v>0</v>
      </c>
      <c r="CB41">
        <f t="shared" si="36"/>
        <v>0</v>
      </c>
      <c r="CC41">
        <f t="shared" si="37"/>
        <v>0</v>
      </c>
      <c r="CE41" t="s">
        <v>246</v>
      </c>
      <c r="CF41" t="s">
        <v>82</v>
      </c>
      <c r="CG41" t="b">
        <v>0</v>
      </c>
      <c r="CK41">
        <f t="shared" si="38"/>
        <v>0</v>
      </c>
      <c r="CL41">
        <f t="shared" si="39"/>
        <v>0</v>
      </c>
      <c r="CM41">
        <f t="shared" si="40"/>
        <v>0</v>
      </c>
      <c r="CO41" t="s">
        <v>246</v>
      </c>
      <c r="CP41" t="s">
        <v>82</v>
      </c>
      <c r="CQ41" t="b">
        <v>0</v>
      </c>
      <c r="CU41">
        <f t="shared" si="41"/>
        <v>0</v>
      </c>
      <c r="CV41">
        <f t="shared" si="42"/>
        <v>0</v>
      </c>
      <c r="CW41">
        <f t="shared" si="43"/>
        <v>0</v>
      </c>
      <c r="CY41" t="s">
        <v>246</v>
      </c>
      <c r="CZ41" t="s">
        <v>82</v>
      </c>
      <c r="DA41" t="b">
        <v>0</v>
      </c>
    </row>
    <row r="42" spans="1:105" x14ac:dyDescent="0.3">
      <c r="A42" s="23">
        <v>41</v>
      </c>
      <c r="B42" t="str">
        <f t="shared" si="0"/>
        <v>voxelCount</v>
      </c>
      <c r="C42" s="14">
        <f t="shared" si="13"/>
        <v>0</v>
      </c>
      <c r="D42" s="16">
        <f t="shared" si="44"/>
        <v>100000</v>
      </c>
      <c r="E42" s="17" t="str">
        <f t="shared" si="45"/>
        <v>-</v>
      </c>
      <c r="F42" s="16">
        <f t="shared" si="46"/>
        <v>100000</v>
      </c>
      <c r="G42" s="17" t="str">
        <f t="shared" si="14"/>
        <v>-</v>
      </c>
      <c r="H42" s="16">
        <f t="shared" si="47"/>
        <v>100000</v>
      </c>
      <c r="I42" s="17" t="str">
        <f t="shared" si="15"/>
        <v>-</v>
      </c>
      <c r="J42" s="16">
        <f t="shared" si="48"/>
        <v>100000</v>
      </c>
      <c r="K42" s="17" t="str">
        <f t="shared" si="16"/>
        <v>-</v>
      </c>
      <c r="L42" s="16">
        <f t="shared" si="49"/>
        <v>100000</v>
      </c>
      <c r="M42" s="17" t="str">
        <f t="shared" si="17"/>
        <v>-</v>
      </c>
      <c r="N42" s="16">
        <f t="shared" si="50"/>
        <v>100000</v>
      </c>
      <c r="O42" s="17" t="str">
        <f t="shared" si="18"/>
        <v>-</v>
      </c>
      <c r="P42" s="16">
        <f t="shared" si="54"/>
        <v>100000</v>
      </c>
      <c r="Q42" s="17" t="str">
        <f t="shared" si="55"/>
        <v>-</v>
      </c>
      <c r="R42" s="16">
        <f t="shared" si="51"/>
        <v>100000</v>
      </c>
      <c r="S42" s="17" t="str">
        <f t="shared" si="52"/>
        <v>-</v>
      </c>
      <c r="T42" s="15">
        <f t="shared" si="53"/>
        <v>100000</v>
      </c>
      <c r="U42"/>
      <c r="V42">
        <f t="shared" si="19"/>
        <v>41</v>
      </c>
      <c r="W42" t="s">
        <v>247</v>
      </c>
      <c r="X42" t="s">
        <v>67</v>
      </c>
      <c r="Y42">
        <v>100000</v>
      </c>
      <c r="AC42">
        <f t="shared" si="20"/>
        <v>0</v>
      </c>
      <c r="AD42">
        <f t="shared" si="21"/>
        <v>0</v>
      </c>
      <c r="AE42">
        <f t="shared" si="22"/>
        <v>0</v>
      </c>
      <c r="AG42" t="s">
        <v>247</v>
      </c>
      <c r="AH42" t="s">
        <v>67</v>
      </c>
      <c r="AI42">
        <v>100000</v>
      </c>
      <c r="AM42">
        <f t="shared" si="23"/>
        <v>0</v>
      </c>
      <c r="AN42">
        <f t="shared" si="24"/>
        <v>0</v>
      </c>
      <c r="AO42">
        <f t="shared" si="25"/>
        <v>0</v>
      </c>
      <c r="AQ42" t="s">
        <v>247</v>
      </c>
      <c r="AR42" t="s">
        <v>67</v>
      </c>
      <c r="AS42">
        <v>100000</v>
      </c>
      <c r="AW42">
        <f t="shared" si="26"/>
        <v>0</v>
      </c>
      <c r="AX42">
        <f t="shared" si="27"/>
        <v>0</v>
      </c>
      <c r="AY42">
        <f t="shared" si="28"/>
        <v>0</v>
      </c>
      <c r="BA42" t="s">
        <v>247</v>
      </c>
      <c r="BB42" t="s">
        <v>67</v>
      </c>
      <c r="BC42">
        <v>100000</v>
      </c>
      <c r="BG42">
        <f t="shared" si="29"/>
        <v>0</v>
      </c>
      <c r="BH42">
        <f t="shared" si="30"/>
        <v>0</v>
      </c>
      <c r="BI42">
        <f t="shared" si="31"/>
        <v>0</v>
      </c>
      <c r="BK42" t="s">
        <v>247</v>
      </c>
      <c r="BL42" t="s">
        <v>67</v>
      </c>
      <c r="BM42">
        <v>100000</v>
      </c>
      <c r="BQ42">
        <f t="shared" si="32"/>
        <v>0</v>
      </c>
      <c r="BR42">
        <f t="shared" si="33"/>
        <v>0</v>
      </c>
      <c r="BS42">
        <f t="shared" si="34"/>
        <v>0</v>
      </c>
      <c r="BU42" t="s">
        <v>247</v>
      </c>
      <c r="BV42" t="s">
        <v>67</v>
      </c>
      <c r="BW42">
        <v>100000</v>
      </c>
      <c r="CA42">
        <f t="shared" si="35"/>
        <v>0</v>
      </c>
      <c r="CB42">
        <f t="shared" si="36"/>
        <v>0</v>
      </c>
      <c r="CC42">
        <f t="shared" si="37"/>
        <v>0</v>
      </c>
      <c r="CE42" t="s">
        <v>247</v>
      </c>
      <c r="CF42" t="s">
        <v>67</v>
      </c>
      <c r="CG42">
        <v>100000</v>
      </c>
      <c r="CK42">
        <f t="shared" si="38"/>
        <v>0</v>
      </c>
      <c r="CL42">
        <f t="shared" si="39"/>
        <v>0</v>
      </c>
      <c r="CM42">
        <f t="shared" si="40"/>
        <v>0</v>
      </c>
      <c r="CO42" t="s">
        <v>247</v>
      </c>
      <c r="CP42" t="s">
        <v>67</v>
      </c>
      <c r="CQ42">
        <v>100000</v>
      </c>
      <c r="CU42">
        <f t="shared" si="41"/>
        <v>0</v>
      </c>
      <c r="CV42">
        <f t="shared" si="42"/>
        <v>0</v>
      </c>
      <c r="CW42">
        <f t="shared" si="43"/>
        <v>0</v>
      </c>
      <c r="CY42" t="s">
        <v>247</v>
      </c>
      <c r="CZ42" t="s">
        <v>67</v>
      </c>
      <c r="DA42">
        <v>100000</v>
      </c>
    </row>
    <row r="43" spans="1:105" x14ac:dyDescent="0.3">
      <c r="A43" s="23">
        <v>42</v>
      </c>
      <c r="B43" t="str">
        <f t="shared" si="0"/>
        <v>voxelSizeSafetyFactor</v>
      </c>
      <c r="C43" s="14">
        <f t="shared" si="13"/>
        <v>0</v>
      </c>
      <c r="D43" s="16">
        <f t="shared" si="44"/>
        <v>2</v>
      </c>
      <c r="E43" s="17" t="str">
        <f t="shared" si="45"/>
        <v>-</v>
      </c>
      <c r="F43" s="16">
        <f t="shared" si="46"/>
        <v>2</v>
      </c>
      <c r="G43" s="17" t="str">
        <f t="shared" si="14"/>
        <v>-</v>
      </c>
      <c r="H43" s="16">
        <f t="shared" si="47"/>
        <v>2</v>
      </c>
      <c r="I43" s="17" t="str">
        <f t="shared" si="15"/>
        <v>-</v>
      </c>
      <c r="J43" s="16">
        <f t="shared" si="48"/>
        <v>2</v>
      </c>
      <c r="K43" s="17" t="str">
        <f t="shared" si="16"/>
        <v>-</v>
      </c>
      <c r="L43" s="16">
        <f t="shared" si="49"/>
        <v>2</v>
      </c>
      <c r="M43" s="17" t="str">
        <f t="shared" si="17"/>
        <v>-</v>
      </c>
      <c r="N43" s="16">
        <f t="shared" si="50"/>
        <v>2</v>
      </c>
      <c r="O43" s="17" t="str">
        <f t="shared" si="18"/>
        <v>-</v>
      </c>
      <c r="P43" s="16">
        <f t="shared" si="54"/>
        <v>2</v>
      </c>
      <c r="Q43" s="17" t="str">
        <f t="shared" si="55"/>
        <v>-</v>
      </c>
      <c r="R43" s="16">
        <f t="shared" si="51"/>
        <v>2</v>
      </c>
      <c r="S43" s="17" t="str">
        <f t="shared" si="52"/>
        <v>-</v>
      </c>
      <c r="T43" s="15">
        <f t="shared" si="53"/>
        <v>2</v>
      </c>
      <c r="U43"/>
      <c r="V43">
        <f t="shared" si="19"/>
        <v>42</v>
      </c>
      <c r="W43" t="s">
        <v>248</v>
      </c>
      <c r="X43" t="s">
        <v>67</v>
      </c>
      <c r="Y43">
        <v>2</v>
      </c>
      <c r="AC43">
        <f t="shared" si="20"/>
        <v>0</v>
      </c>
      <c r="AD43">
        <f t="shared" si="21"/>
        <v>0</v>
      </c>
      <c r="AE43">
        <f t="shared" si="22"/>
        <v>0</v>
      </c>
      <c r="AG43" t="s">
        <v>248</v>
      </c>
      <c r="AH43" t="s">
        <v>67</v>
      </c>
      <c r="AI43">
        <v>2</v>
      </c>
      <c r="AM43">
        <f t="shared" si="23"/>
        <v>0</v>
      </c>
      <c r="AN43">
        <f t="shared" si="24"/>
        <v>0</v>
      </c>
      <c r="AO43">
        <f t="shared" si="25"/>
        <v>0</v>
      </c>
      <c r="AQ43" t="s">
        <v>248</v>
      </c>
      <c r="AR43" t="s">
        <v>67</v>
      </c>
      <c r="AS43">
        <v>2</v>
      </c>
      <c r="AW43">
        <f t="shared" si="26"/>
        <v>0</v>
      </c>
      <c r="AX43">
        <f t="shared" si="27"/>
        <v>0</v>
      </c>
      <c r="AY43">
        <f t="shared" si="28"/>
        <v>0</v>
      </c>
      <c r="BA43" t="s">
        <v>248</v>
      </c>
      <c r="BB43" t="s">
        <v>67</v>
      </c>
      <c r="BC43">
        <v>2</v>
      </c>
      <c r="BG43">
        <f t="shared" si="29"/>
        <v>0</v>
      </c>
      <c r="BH43">
        <f t="shared" si="30"/>
        <v>0</v>
      </c>
      <c r="BI43">
        <f t="shared" si="31"/>
        <v>0</v>
      </c>
      <c r="BK43" t="s">
        <v>248</v>
      </c>
      <c r="BL43" t="s">
        <v>67</v>
      </c>
      <c r="BM43">
        <v>2</v>
      </c>
      <c r="BQ43">
        <f t="shared" si="32"/>
        <v>0</v>
      </c>
      <c r="BR43">
        <f t="shared" si="33"/>
        <v>0</v>
      </c>
      <c r="BS43">
        <f t="shared" si="34"/>
        <v>0</v>
      </c>
      <c r="BU43" t="s">
        <v>248</v>
      </c>
      <c r="BV43" t="s">
        <v>67</v>
      </c>
      <c r="BW43">
        <v>2</v>
      </c>
      <c r="CA43">
        <f t="shared" si="35"/>
        <v>0</v>
      </c>
      <c r="CB43">
        <f t="shared" si="36"/>
        <v>0</v>
      </c>
      <c r="CC43">
        <f t="shared" si="37"/>
        <v>0</v>
      </c>
      <c r="CE43" t="s">
        <v>248</v>
      </c>
      <c r="CF43" t="s">
        <v>67</v>
      </c>
      <c r="CG43">
        <v>2</v>
      </c>
      <c r="CK43">
        <f t="shared" si="38"/>
        <v>0</v>
      </c>
      <c r="CL43">
        <f t="shared" si="39"/>
        <v>0</v>
      </c>
      <c r="CM43">
        <f t="shared" si="40"/>
        <v>0</v>
      </c>
      <c r="CO43" t="s">
        <v>248</v>
      </c>
      <c r="CP43" t="s">
        <v>67</v>
      </c>
      <c r="CQ43">
        <v>2</v>
      </c>
      <c r="CU43">
        <f t="shared" si="41"/>
        <v>0</v>
      </c>
      <c r="CV43">
        <f t="shared" si="42"/>
        <v>0</v>
      </c>
      <c r="CW43">
        <f t="shared" si="43"/>
        <v>0</v>
      </c>
      <c r="CY43" t="s">
        <v>248</v>
      </c>
      <c r="CZ43" t="s">
        <v>67</v>
      </c>
      <c r="DA43">
        <v>2</v>
      </c>
    </row>
    <row r="44" spans="1:105" s="25" customFormat="1" ht="15" thickBot="1" x14ac:dyDescent="0.35">
      <c r="A44" s="24">
        <v>43</v>
      </c>
      <c r="B44" s="25" t="str">
        <f t="shared" si="0"/>
        <v>wallDraftAngle</v>
      </c>
      <c r="C44" s="26">
        <f t="shared" si="13"/>
        <v>1</v>
      </c>
      <c r="D44" s="27">
        <f t="shared" si="44"/>
        <v>1</v>
      </c>
      <c r="E44" s="28" t="str">
        <f t="shared" si="45"/>
        <v>New Note</v>
      </c>
      <c r="F44" s="27">
        <f t="shared" si="46"/>
        <v>1</v>
      </c>
      <c r="G44" s="28" t="str">
        <f t="shared" si="14"/>
        <v>-</v>
      </c>
      <c r="H44" s="27">
        <f t="shared" si="47"/>
        <v>1</v>
      </c>
      <c r="I44" s="28" t="str">
        <f t="shared" si="15"/>
        <v>-</v>
      </c>
      <c r="J44" s="27">
        <f t="shared" si="48"/>
        <v>1</v>
      </c>
      <c r="K44" s="28" t="str">
        <f t="shared" si="16"/>
        <v>-</v>
      </c>
      <c r="L44" s="27">
        <f t="shared" si="49"/>
        <v>1</v>
      </c>
      <c r="M44" s="28" t="str">
        <f t="shared" si="17"/>
        <v>-</v>
      </c>
      <c r="N44" s="27">
        <f t="shared" si="50"/>
        <v>1</v>
      </c>
      <c r="O44" s="28" t="str">
        <f t="shared" si="18"/>
        <v>-</v>
      </c>
      <c r="P44" s="27">
        <f t="shared" si="54"/>
        <v>1</v>
      </c>
      <c r="Q44" s="28" t="str">
        <f t="shared" si="55"/>
        <v>-</v>
      </c>
      <c r="R44" s="27">
        <f t="shared" si="51"/>
        <v>1</v>
      </c>
      <c r="S44" s="28" t="str">
        <f t="shared" si="52"/>
        <v>-</v>
      </c>
      <c r="T44" s="29">
        <f t="shared" si="53"/>
        <v>1</v>
      </c>
      <c r="V44" s="25">
        <f t="shared" si="19"/>
        <v>43</v>
      </c>
      <c r="W44" s="25" t="s">
        <v>249</v>
      </c>
      <c r="X44" s="25" t="s">
        <v>67</v>
      </c>
      <c r="Y44" s="25">
        <v>1</v>
      </c>
      <c r="AB44" s="25" t="s">
        <v>250</v>
      </c>
      <c r="AC44" s="25">
        <f t="shared" si="20"/>
        <v>0</v>
      </c>
      <c r="AD44" s="25">
        <f t="shared" si="21"/>
        <v>0</v>
      </c>
      <c r="AE44" s="25">
        <f t="shared" si="22"/>
        <v>1</v>
      </c>
      <c r="AF44" s="25" t="s">
        <v>178</v>
      </c>
      <c r="AG44" s="25" t="s">
        <v>249</v>
      </c>
      <c r="AH44" s="25" t="s">
        <v>67</v>
      </c>
      <c r="AI44" s="25">
        <v>1</v>
      </c>
      <c r="AM44" s="25">
        <f t="shared" si="23"/>
        <v>0</v>
      </c>
      <c r="AN44" s="25">
        <f t="shared" si="24"/>
        <v>0</v>
      </c>
      <c r="AO44" s="25">
        <f t="shared" si="25"/>
        <v>0</v>
      </c>
      <c r="AQ44" s="25" t="s">
        <v>249</v>
      </c>
      <c r="AR44" s="25" t="s">
        <v>67</v>
      </c>
      <c r="AS44" s="25">
        <v>1</v>
      </c>
      <c r="AW44" s="25">
        <f t="shared" si="26"/>
        <v>0</v>
      </c>
      <c r="AX44" s="25">
        <f t="shared" si="27"/>
        <v>0</v>
      </c>
      <c r="AY44" s="25">
        <f t="shared" si="28"/>
        <v>0</v>
      </c>
      <c r="BA44" s="25" t="s">
        <v>249</v>
      </c>
      <c r="BB44" s="25" t="s">
        <v>67</v>
      </c>
      <c r="BC44" s="25">
        <v>1</v>
      </c>
      <c r="BG44" s="25">
        <f t="shared" si="29"/>
        <v>0</v>
      </c>
      <c r="BH44" s="25">
        <f t="shared" si="30"/>
        <v>0</v>
      </c>
      <c r="BI44" s="25">
        <f t="shared" si="31"/>
        <v>0</v>
      </c>
      <c r="BK44" s="25" t="s">
        <v>249</v>
      </c>
      <c r="BL44" s="25" t="s">
        <v>67</v>
      </c>
      <c r="BM44" s="25">
        <v>1</v>
      </c>
      <c r="BQ44" s="25">
        <f t="shared" si="32"/>
        <v>0</v>
      </c>
      <c r="BR44" s="25">
        <f t="shared" si="33"/>
        <v>0</v>
      </c>
      <c r="BS44" s="25">
        <f t="shared" si="34"/>
        <v>0</v>
      </c>
      <c r="BU44" s="25" t="s">
        <v>249</v>
      </c>
      <c r="BV44" s="25" t="s">
        <v>67</v>
      </c>
      <c r="BW44" s="25">
        <v>1</v>
      </c>
      <c r="CA44" s="25">
        <f t="shared" si="35"/>
        <v>0</v>
      </c>
      <c r="CB44" s="25">
        <f t="shared" si="36"/>
        <v>0</v>
      </c>
      <c r="CC44" s="25">
        <f t="shared" si="37"/>
        <v>0</v>
      </c>
      <c r="CE44" s="25" t="s">
        <v>249</v>
      </c>
      <c r="CF44" s="25" t="s">
        <v>67</v>
      </c>
      <c r="CG44" s="25">
        <v>1</v>
      </c>
      <c r="CK44" s="25">
        <f t="shared" si="38"/>
        <v>0</v>
      </c>
      <c r="CL44" s="25">
        <f t="shared" si="39"/>
        <v>0</v>
      </c>
      <c r="CM44" s="25">
        <f t="shared" si="40"/>
        <v>0</v>
      </c>
      <c r="CO44" s="25" t="s">
        <v>249</v>
      </c>
      <c r="CP44" s="25" t="s">
        <v>67</v>
      </c>
      <c r="CQ44" s="25">
        <v>1</v>
      </c>
      <c r="CU44" s="25">
        <f t="shared" si="41"/>
        <v>0</v>
      </c>
      <c r="CV44" s="25">
        <f t="shared" si="42"/>
        <v>0</v>
      </c>
      <c r="CW44" s="25">
        <f t="shared" si="43"/>
        <v>0</v>
      </c>
      <c r="CY44" s="25" t="s">
        <v>249</v>
      </c>
      <c r="CZ44" s="25" t="s">
        <v>67</v>
      </c>
      <c r="DA44" s="25">
        <v>1</v>
      </c>
    </row>
  </sheetData>
  <pageMargins left="0.7" right="0.7" top="0.75" bottom="0.75" header="0.3" footer="0.3"/>
  <pageSetup orientation="portrait" horizontalDpi="1200" verticalDpi="120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B8514A-A01C-4108-9EB9-C8AED8CFF5AA}">
  <sheetPr codeName="Sheet25">
    <tabColor theme="2"/>
  </sheetPr>
  <dimension ref="A1:Q53"/>
  <sheetViews>
    <sheetView workbookViewId="0">
      <selection activeCell="B32" sqref="B32"/>
    </sheetView>
  </sheetViews>
  <sheetFormatPr defaultRowHeight="14.4" x14ac:dyDescent="0.3"/>
  <cols>
    <col min="1" max="1" width="3" bestFit="1" customWidth="1"/>
    <col min="2" max="2" width="38" bestFit="1" customWidth="1"/>
    <col min="3" max="3" width="8.6640625" style="11" customWidth="1"/>
    <col min="4" max="4" width="11.88671875" style="12" hidden="1" customWidth="1"/>
    <col min="5" max="5" width="8.6640625" style="11" customWidth="1"/>
    <col min="6" max="6" width="12.33203125" style="12" hidden="1" customWidth="1"/>
    <col min="7" max="7" width="10.109375" style="11" customWidth="1"/>
    <col min="8" max="8" width="13.6640625" style="12" hidden="1" customWidth="1"/>
    <col min="9" max="9" width="10.109375" style="11" customWidth="1"/>
    <col min="10" max="10" width="11.88671875" style="12" hidden="1" customWidth="1"/>
    <col min="11" max="11" width="10.6640625" style="11" customWidth="1"/>
    <col min="12" max="12" width="11.6640625" style="12" hidden="1" customWidth="1"/>
    <col min="13" max="13" width="10" style="11" customWidth="1"/>
    <col min="14" max="14" width="11" style="12" hidden="1" customWidth="1"/>
    <col min="15" max="15" width="10.88671875" style="11" customWidth="1"/>
    <col min="16" max="16" width="12.88671875" style="12" customWidth="1"/>
    <col min="17" max="17" width="12.88671875" customWidth="1"/>
  </cols>
  <sheetData>
    <row r="1" spans="1:17" x14ac:dyDescent="0.3">
      <c r="C1" s="7"/>
      <c r="D1" s="7"/>
      <c r="E1" s="7"/>
      <c r="F1" s="7"/>
      <c r="G1" s="7"/>
      <c r="H1" s="7"/>
      <c r="I1" s="7"/>
      <c r="J1" s="7"/>
      <c r="K1" s="7"/>
      <c r="L1" s="7"/>
      <c r="M1" s="7"/>
      <c r="N1" s="7"/>
      <c r="O1" s="7"/>
      <c r="P1" s="7"/>
    </row>
    <row r="2" spans="1:17" ht="15.6" x14ac:dyDescent="0.3">
      <c r="B2" s="41" t="s">
        <v>710</v>
      </c>
      <c r="C2" s="7"/>
      <c r="D2" s="7"/>
      <c r="E2" s="7"/>
      <c r="F2" s="7"/>
      <c r="G2" s="7"/>
      <c r="H2" s="7"/>
      <c r="I2" s="7"/>
      <c r="J2" s="7"/>
      <c r="K2" s="7"/>
      <c r="L2" s="7"/>
      <c r="M2" s="7"/>
      <c r="N2" s="7"/>
      <c r="O2" s="7"/>
      <c r="P2" s="7"/>
    </row>
    <row r="3" spans="1:17" ht="16.2" thickBot="1" x14ac:dyDescent="0.35">
      <c r="B3" s="41"/>
      <c r="C3" s="7"/>
      <c r="D3" s="7"/>
      <c r="E3" s="7"/>
      <c r="F3" s="7"/>
      <c r="G3" s="7"/>
      <c r="H3" s="7"/>
      <c r="I3" s="7"/>
      <c r="J3" s="7"/>
      <c r="K3" s="7"/>
      <c r="L3" s="7"/>
      <c r="M3" s="7"/>
      <c r="N3" s="7"/>
      <c r="O3" s="7"/>
      <c r="P3" s="7"/>
    </row>
    <row r="4" spans="1:17" ht="43.2" x14ac:dyDescent="0.3">
      <c r="A4" s="18" t="s">
        <v>0</v>
      </c>
      <c r="B4" s="19" t="s">
        <v>56</v>
      </c>
      <c r="C4" s="20" t="s">
        <v>704</v>
      </c>
      <c r="D4" s="20" t="s">
        <v>254</v>
      </c>
      <c r="E4" s="20" t="s">
        <v>664</v>
      </c>
      <c r="F4" s="20" t="s">
        <v>255</v>
      </c>
      <c r="G4" s="20" t="s">
        <v>665</v>
      </c>
      <c r="H4" s="20" t="s">
        <v>256</v>
      </c>
      <c r="I4" s="20" t="s">
        <v>666</v>
      </c>
      <c r="J4" s="20" t="s">
        <v>86</v>
      </c>
      <c r="K4" s="20" t="s">
        <v>663</v>
      </c>
      <c r="L4" s="20" t="s">
        <v>87</v>
      </c>
      <c r="M4" s="20" t="s">
        <v>668</v>
      </c>
      <c r="N4" s="20" t="s">
        <v>88</v>
      </c>
      <c r="O4" s="20" t="s">
        <v>667</v>
      </c>
      <c r="P4" s="21" t="s">
        <v>63</v>
      </c>
      <c r="Q4" s="42" t="s">
        <v>712</v>
      </c>
    </row>
    <row r="5" spans="1:17" x14ac:dyDescent="0.3">
      <c r="A5" s="23">
        <v>1</v>
      </c>
      <c r="B5" t="s">
        <v>186</v>
      </c>
      <c r="C5" s="16">
        <v>0</v>
      </c>
      <c r="D5" s="17" t="s">
        <v>568</v>
      </c>
      <c r="E5" s="16">
        <v>0</v>
      </c>
      <c r="F5" s="17" t="s">
        <v>178</v>
      </c>
      <c r="G5" s="16">
        <v>0</v>
      </c>
      <c r="H5" s="17" t="s">
        <v>568</v>
      </c>
      <c r="I5" s="16">
        <v>0</v>
      </c>
      <c r="J5" s="17" t="s">
        <v>568</v>
      </c>
      <c r="K5" s="16">
        <v>0</v>
      </c>
      <c r="L5" s="17" t="s">
        <v>568</v>
      </c>
      <c r="M5" s="16">
        <v>0</v>
      </c>
      <c r="N5" s="17" t="s">
        <v>568</v>
      </c>
      <c r="O5" s="15">
        <v>0</v>
      </c>
      <c r="P5"/>
      <c r="Q5" t="s">
        <v>187</v>
      </c>
    </row>
    <row r="6" spans="1:17" x14ac:dyDescent="0.3">
      <c r="A6" s="23">
        <v>2</v>
      </c>
      <c r="B6" t="s">
        <v>188</v>
      </c>
      <c r="C6" s="16" t="b">
        <v>1</v>
      </c>
      <c r="D6" s="17" t="s">
        <v>568</v>
      </c>
      <c r="E6" s="16" t="b">
        <v>1</v>
      </c>
      <c r="F6" s="17" t="s">
        <v>178</v>
      </c>
      <c r="G6" s="16" t="b">
        <v>1</v>
      </c>
      <c r="H6" s="17" t="s">
        <v>568</v>
      </c>
      <c r="I6" s="16" t="b">
        <v>1</v>
      </c>
      <c r="J6" s="17" t="s">
        <v>568</v>
      </c>
      <c r="K6" s="16" t="b">
        <v>1</v>
      </c>
      <c r="L6" s="17" t="s">
        <v>568</v>
      </c>
      <c r="M6" s="16" t="b">
        <v>1</v>
      </c>
      <c r="N6" s="17" t="s">
        <v>568</v>
      </c>
      <c r="O6" s="15" t="b">
        <v>1</v>
      </c>
      <c r="P6"/>
      <c r="Q6" t="s">
        <v>189</v>
      </c>
    </row>
    <row r="7" spans="1:17" x14ac:dyDescent="0.3">
      <c r="A7" s="23">
        <v>3</v>
      </c>
      <c r="B7" t="s">
        <v>190</v>
      </c>
      <c r="C7" s="16">
        <v>0.03</v>
      </c>
      <c r="D7" s="17" t="s">
        <v>568</v>
      </c>
      <c r="E7" s="16">
        <v>0.03</v>
      </c>
      <c r="F7" s="17" t="s">
        <v>178</v>
      </c>
      <c r="G7" s="16">
        <v>0.03</v>
      </c>
      <c r="H7" s="17" t="s">
        <v>568</v>
      </c>
      <c r="I7" s="16">
        <v>0.03</v>
      </c>
      <c r="J7" s="17" t="s">
        <v>568</v>
      </c>
      <c r="K7" s="16">
        <v>0.03</v>
      </c>
      <c r="L7" s="17" t="s">
        <v>568</v>
      </c>
      <c r="M7" s="16">
        <v>0.03</v>
      </c>
      <c r="N7" s="17" t="s">
        <v>568</v>
      </c>
      <c r="O7" s="15">
        <v>0.03</v>
      </c>
      <c r="P7"/>
      <c r="Q7" t="s">
        <v>191</v>
      </c>
    </row>
    <row r="8" spans="1:17" x14ac:dyDescent="0.3">
      <c r="A8" s="23">
        <v>4</v>
      </c>
      <c r="B8" t="s">
        <v>192</v>
      </c>
      <c r="C8" s="16">
        <v>1E-3</v>
      </c>
      <c r="D8" s="17" t="s">
        <v>568</v>
      </c>
      <c r="E8" s="16">
        <v>1E-3</v>
      </c>
      <c r="F8" s="17" t="s">
        <v>178</v>
      </c>
      <c r="G8" s="16">
        <v>1E-3</v>
      </c>
      <c r="H8" s="17" t="s">
        <v>568</v>
      </c>
      <c r="I8" s="16">
        <v>1E-3</v>
      </c>
      <c r="J8" s="17" t="s">
        <v>568</v>
      </c>
      <c r="K8" s="16">
        <v>1E-3</v>
      </c>
      <c r="L8" s="17" t="s">
        <v>568</v>
      </c>
      <c r="M8" s="16">
        <v>1E-3</v>
      </c>
      <c r="N8" s="17" t="s">
        <v>568</v>
      </c>
      <c r="O8" s="15">
        <v>1E-3</v>
      </c>
      <c r="P8"/>
      <c r="Q8" t="s">
        <v>193</v>
      </c>
    </row>
    <row r="9" spans="1:17" x14ac:dyDescent="0.3">
      <c r="A9" s="23">
        <v>5</v>
      </c>
      <c r="B9" t="s">
        <v>194</v>
      </c>
      <c r="C9" s="16">
        <v>2E-3</v>
      </c>
      <c r="D9" s="17" t="s">
        <v>568</v>
      </c>
      <c r="E9" s="16">
        <v>2E-3</v>
      </c>
      <c r="F9" s="17" t="s">
        <v>178</v>
      </c>
      <c r="G9" s="16">
        <v>2E-3</v>
      </c>
      <c r="H9" s="17" t="s">
        <v>568</v>
      </c>
      <c r="I9" s="16">
        <v>2E-3</v>
      </c>
      <c r="J9" s="17" t="s">
        <v>568</v>
      </c>
      <c r="K9" s="16">
        <v>2E-3</v>
      </c>
      <c r="L9" s="17" t="s">
        <v>568</v>
      </c>
      <c r="M9" s="16">
        <v>2E-3</v>
      </c>
      <c r="N9" s="17" t="s">
        <v>568</v>
      </c>
      <c r="O9" s="15">
        <v>2E-3</v>
      </c>
      <c r="P9"/>
      <c r="Q9" t="s">
        <v>195</v>
      </c>
    </row>
    <row r="10" spans="1:17" x14ac:dyDescent="0.3">
      <c r="A10" s="23">
        <v>6</v>
      </c>
      <c r="B10" t="s">
        <v>196</v>
      </c>
      <c r="C10" s="16">
        <v>1</v>
      </c>
      <c r="D10" s="17" t="s">
        <v>568</v>
      </c>
      <c r="E10" s="16">
        <v>1</v>
      </c>
      <c r="F10" s="17" t="s">
        <v>178</v>
      </c>
      <c r="G10" s="16">
        <v>1</v>
      </c>
      <c r="H10" s="17" t="s">
        <v>568</v>
      </c>
      <c r="I10" s="16">
        <v>1</v>
      </c>
      <c r="J10" s="17" t="s">
        <v>568</v>
      </c>
      <c r="K10" s="16">
        <v>1</v>
      </c>
      <c r="L10" s="17" t="s">
        <v>568</v>
      </c>
      <c r="M10" s="16">
        <v>1</v>
      </c>
      <c r="N10" s="17" t="s">
        <v>568</v>
      </c>
      <c r="O10" s="15">
        <v>1</v>
      </c>
      <c r="P10"/>
      <c r="Q10" t="s">
        <v>197</v>
      </c>
    </row>
    <row r="11" spans="1:17" x14ac:dyDescent="0.3">
      <c r="A11" s="23">
        <v>7</v>
      </c>
      <c r="B11" t="s">
        <v>198</v>
      </c>
      <c r="C11" s="16" t="b">
        <v>0</v>
      </c>
      <c r="D11" s="17" t="s">
        <v>568</v>
      </c>
      <c r="E11" s="16" t="b">
        <v>0</v>
      </c>
      <c r="F11" s="17" t="s">
        <v>178</v>
      </c>
      <c r="G11" s="16" t="b">
        <v>0</v>
      </c>
      <c r="H11" s="17" t="s">
        <v>568</v>
      </c>
      <c r="I11" s="16" t="b">
        <v>0</v>
      </c>
      <c r="J11" s="17" t="s">
        <v>568</v>
      </c>
      <c r="K11" s="16" t="b">
        <v>0</v>
      </c>
      <c r="L11" s="17" t="s">
        <v>568</v>
      </c>
      <c r="M11" s="16" t="b">
        <v>0</v>
      </c>
      <c r="N11" s="17" t="s">
        <v>568</v>
      </c>
      <c r="O11" s="15" t="b">
        <v>0</v>
      </c>
      <c r="P11"/>
      <c r="Q11" t="s">
        <v>199</v>
      </c>
    </row>
    <row r="12" spans="1:17" x14ac:dyDescent="0.3">
      <c r="A12" s="23">
        <v>8</v>
      </c>
      <c r="B12" t="s">
        <v>200</v>
      </c>
      <c r="C12" s="16">
        <v>0.1</v>
      </c>
      <c r="D12" s="17" t="s">
        <v>568</v>
      </c>
      <c r="E12" s="16">
        <v>0.1</v>
      </c>
      <c r="F12" s="17" t="s">
        <v>178</v>
      </c>
      <c r="G12" s="16">
        <v>0.1</v>
      </c>
      <c r="H12" s="17" t="s">
        <v>568</v>
      </c>
      <c r="I12" s="16">
        <v>0.1</v>
      </c>
      <c r="J12" s="17" t="s">
        <v>568</v>
      </c>
      <c r="K12" s="16">
        <v>0.1</v>
      </c>
      <c r="L12" s="17" t="s">
        <v>568</v>
      </c>
      <c r="M12" s="16">
        <v>0.1</v>
      </c>
      <c r="N12" s="17" t="s">
        <v>568</v>
      </c>
      <c r="O12" s="15">
        <v>0.1</v>
      </c>
      <c r="P12"/>
      <c r="Q12" t="s">
        <v>201</v>
      </c>
    </row>
    <row r="13" spans="1:17" x14ac:dyDescent="0.3">
      <c r="A13" s="23">
        <v>9</v>
      </c>
      <c r="B13" t="s">
        <v>202</v>
      </c>
      <c r="C13" s="16">
        <v>9.9999999999999995E-7</v>
      </c>
      <c r="D13" s="17" t="s">
        <v>568</v>
      </c>
      <c r="E13" s="16">
        <v>9.9999999999999995E-7</v>
      </c>
      <c r="F13" s="17" t="s">
        <v>178</v>
      </c>
      <c r="G13" s="16">
        <v>9.9999999999999995E-7</v>
      </c>
      <c r="H13" s="17" t="s">
        <v>568</v>
      </c>
      <c r="I13" s="16">
        <v>9.9999999999999995E-7</v>
      </c>
      <c r="J13" s="17" t="s">
        <v>568</v>
      </c>
      <c r="K13" s="16">
        <v>9.9999999999999995E-7</v>
      </c>
      <c r="L13" s="17" t="s">
        <v>568</v>
      </c>
      <c r="M13" s="16">
        <v>9.9999999999999995E-7</v>
      </c>
      <c r="N13" s="17" t="s">
        <v>568</v>
      </c>
      <c r="O13" s="15">
        <v>9.9999999999999995E-7</v>
      </c>
      <c r="P13"/>
      <c r="Q13" t="s">
        <v>203</v>
      </c>
    </row>
    <row r="14" spans="1:17" x14ac:dyDescent="0.3">
      <c r="A14" s="23">
        <v>10</v>
      </c>
      <c r="B14" t="s">
        <v>204</v>
      </c>
      <c r="C14" s="16">
        <v>20</v>
      </c>
      <c r="D14" s="17" t="s">
        <v>568</v>
      </c>
      <c r="E14" s="16">
        <v>20</v>
      </c>
      <c r="F14" s="17" t="s">
        <v>178</v>
      </c>
      <c r="G14" s="16">
        <v>20</v>
      </c>
      <c r="H14" s="17" t="s">
        <v>568</v>
      </c>
      <c r="I14" s="16">
        <v>20</v>
      </c>
      <c r="J14" s="17" t="s">
        <v>568</v>
      </c>
      <c r="K14" s="16">
        <v>20</v>
      </c>
      <c r="L14" s="17" t="s">
        <v>568</v>
      </c>
      <c r="M14" s="16">
        <v>20</v>
      </c>
      <c r="N14" s="17" t="s">
        <v>568</v>
      </c>
      <c r="O14" s="15">
        <v>20</v>
      </c>
      <c r="P14"/>
      <c r="Q14" t="s">
        <v>205</v>
      </c>
    </row>
    <row r="15" spans="1:17" x14ac:dyDescent="0.3">
      <c r="A15" s="23">
        <v>11</v>
      </c>
      <c r="B15" t="s">
        <v>206</v>
      </c>
      <c r="C15" s="16">
        <v>90000</v>
      </c>
      <c r="D15" s="17" t="s">
        <v>568</v>
      </c>
      <c r="E15" s="16">
        <v>90000</v>
      </c>
      <c r="F15" s="17" t="s">
        <v>178</v>
      </c>
      <c r="G15" s="16">
        <v>90000</v>
      </c>
      <c r="H15" s="17" t="s">
        <v>568</v>
      </c>
      <c r="I15" s="16">
        <v>90000</v>
      </c>
      <c r="J15" s="17" t="s">
        <v>568</v>
      </c>
      <c r="K15" s="16">
        <v>90000</v>
      </c>
      <c r="L15" s="17" t="s">
        <v>568</v>
      </c>
      <c r="M15" s="16">
        <v>90000</v>
      </c>
      <c r="N15" s="17" t="s">
        <v>568</v>
      </c>
      <c r="O15" s="15">
        <v>90000</v>
      </c>
      <c r="P15"/>
      <c r="Q15" t="s">
        <v>207</v>
      </c>
    </row>
    <row r="16" spans="1:17" x14ac:dyDescent="0.3">
      <c r="A16" s="23">
        <v>12</v>
      </c>
      <c r="B16" t="s">
        <v>208</v>
      </c>
      <c r="C16" s="16">
        <v>1</v>
      </c>
      <c r="D16" s="17" t="s">
        <v>568</v>
      </c>
      <c r="E16" s="16">
        <v>1</v>
      </c>
      <c r="F16" s="17" t="s">
        <v>178</v>
      </c>
      <c r="G16" s="16">
        <v>1</v>
      </c>
      <c r="H16" s="17" t="s">
        <v>568</v>
      </c>
      <c r="I16" s="16">
        <v>1</v>
      </c>
      <c r="J16" s="17" t="s">
        <v>568</v>
      </c>
      <c r="K16" s="16">
        <v>1</v>
      </c>
      <c r="L16" s="17" t="s">
        <v>568</v>
      </c>
      <c r="M16" s="16">
        <v>1</v>
      </c>
      <c r="N16" s="17" t="s">
        <v>568</v>
      </c>
      <c r="O16" s="15">
        <v>1</v>
      </c>
      <c r="P16"/>
      <c r="Q16" t="s">
        <v>209</v>
      </c>
    </row>
    <row r="17" spans="1:17" x14ac:dyDescent="0.3">
      <c r="A17" s="23">
        <v>13</v>
      </c>
      <c r="B17" t="s">
        <v>210</v>
      </c>
      <c r="C17" s="16">
        <v>1E-3</v>
      </c>
      <c r="D17" s="17" t="s">
        <v>568</v>
      </c>
      <c r="E17" s="16">
        <v>1E-3</v>
      </c>
      <c r="F17" s="17" t="s">
        <v>178</v>
      </c>
      <c r="G17" s="16">
        <v>1E-3</v>
      </c>
      <c r="H17" s="17" t="s">
        <v>568</v>
      </c>
      <c r="I17" s="16">
        <v>1E-3</v>
      </c>
      <c r="J17" s="17" t="s">
        <v>568</v>
      </c>
      <c r="K17" s="16">
        <v>1E-3</v>
      </c>
      <c r="L17" s="17" t="s">
        <v>568</v>
      </c>
      <c r="M17" s="16">
        <v>1E-3</v>
      </c>
      <c r="N17" s="17" t="s">
        <v>568</v>
      </c>
      <c r="O17" s="15">
        <v>1E-3</v>
      </c>
      <c r="P17"/>
      <c r="Q17" t="s">
        <v>211</v>
      </c>
    </row>
    <row r="18" spans="1:17" x14ac:dyDescent="0.3">
      <c r="A18" s="23">
        <v>14</v>
      </c>
      <c r="B18" t="s">
        <v>212</v>
      </c>
      <c r="C18" s="16">
        <v>0.25</v>
      </c>
      <c r="D18" s="17" t="s">
        <v>568</v>
      </c>
      <c r="E18" s="16">
        <v>0.25</v>
      </c>
      <c r="F18" s="17" t="s">
        <v>178</v>
      </c>
      <c r="G18" s="16">
        <v>0.25</v>
      </c>
      <c r="H18" s="17" t="s">
        <v>71</v>
      </c>
      <c r="I18" s="16">
        <v>1</v>
      </c>
      <c r="J18" s="17" t="s">
        <v>568</v>
      </c>
      <c r="K18" s="16">
        <v>1</v>
      </c>
      <c r="L18" s="17" t="s">
        <v>568</v>
      </c>
      <c r="M18" s="16">
        <v>1</v>
      </c>
      <c r="N18" s="17" t="s">
        <v>568</v>
      </c>
      <c r="O18" s="15">
        <v>1</v>
      </c>
      <c r="P18"/>
      <c r="Q18" t="s">
        <v>213</v>
      </c>
    </row>
    <row r="19" spans="1:17" x14ac:dyDescent="0.3">
      <c r="A19" s="23">
        <v>15</v>
      </c>
      <c r="B19" t="s">
        <v>214</v>
      </c>
      <c r="C19" s="16">
        <v>0</v>
      </c>
      <c r="D19" s="17" t="s">
        <v>568</v>
      </c>
      <c r="E19" s="16">
        <v>0</v>
      </c>
      <c r="F19" s="17" t="s">
        <v>178</v>
      </c>
      <c r="G19" s="16">
        <v>0</v>
      </c>
      <c r="H19" s="17" t="s">
        <v>568</v>
      </c>
      <c r="I19" s="16">
        <v>0</v>
      </c>
      <c r="J19" s="17" t="s">
        <v>568</v>
      </c>
      <c r="K19" s="16">
        <v>0</v>
      </c>
      <c r="L19" s="17" t="s">
        <v>568</v>
      </c>
      <c r="M19" s="16">
        <v>0</v>
      </c>
      <c r="N19" s="17" t="s">
        <v>568</v>
      </c>
      <c r="O19" s="15">
        <v>0</v>
      </c>
      <c r="P19"/>
      <c r="Q19" t="s">
        <v>215</v>
      </c>
    </row>
    <row r="20" spans="1:17" x14ac:dyDescent="0.3">
      <c r="A20" s="23">
        <v>16</v>
      </c>
      <c r="B20" t="s">
        <v>472</v>
      </c>
      <c r="C20" s="16">
        <v>0.5</v>
      </c>
      <c r="D20" s="17" t="s">
        <v>568</v>
      </c>
      <c r="E20" s="16">
        <v>0.5</v>
      </c>
      <c r="F20" s="17" t="s">
        <v>178</v>
      </c>
      <c r="G20" s="16">
        <v>0.5</v>
      </c>
      <c r="H20" s="17" t="s">
        <v>568</v>
      </c>
      <c r="I20" s="16">
        <v>0.5</v>
      </c>
      <c r="J20" s="17" t="s">
        <v>568</v>
      </c>
      <c r="K20" s="16">
        <v>0.5</v>
      </c>
      <c r="L20" s="17" t="s">
        <v>568</v>
      </c>
      <c r="M20" s="16">
        <v>0.5</v>
      </c>
      <c r="N20" s="17" t="s">
        <v>568</v>
      </c>
      <c r="O20" s="15">
        <v>0.5</v>
      </c>
      <c r="P20"/>
      <c r="Q20" t="s">
        <v>473</v>
      </c>
    </row>
    <row r="21" spans="1:17" x14ac:dyDescent="0.3">
      <c r="A21" s="23">
        <v>17</v>
      </c>
      <c r="B21" t="s">
        <v>216</v>
      </c>
      <c r="C21" s="16">
        <v>1</v>
      </c>
      <c r="D21" s="17" t="s">
        <v>568</v>
      </c>
      <c r="E21" s="16">
        <v>1</v>
      </c>
      <c r="F21" s="17" t="s">
        <v>178</v>
      </c>
      <c r="G21" s="16">
        <v>1</v>
      </c>
      <c r="H21" s="17" t="s">
        <v>568</v>
      </c>
      <c r="I21" s="16">
        <v>1</v>
      </c>
      <c r="J21" s="17" t="s">
        <v>568</v>
      </c>
      <c r="K21" s="16">
        <v>1</v>
      </c>
      <c r="L21" s="17" t="s">
        <v>568</v>
      </c>
      <c r="M21" s="16">
        <v>1</v>
      </c>
      <c r="N21" s="17" t="s">
        <v>568</v>
      </c>
      <c r="O21" s="15">
        <v>1</v>
      </c>
      <c r="P21"/>
      <c r="Q21" t="s">
        <v>217</v>
      </c>
    </row>
    <row r="22" spans="1:17" x14ac:dyDescent="0.3">
      <c r="A22" s="23">
        <v>18</v>
      </c>
      <c r="B22" t="s">
        <v>218</v>
      </c>
      <c r="C22" s="16">
        <v>0</v>
      </c>
      <c r="D22" s="17" t="s">
        <v>568</v>
      </c>
      <c r="E22" s="16">
        <v>0</v>
      </c>
      <c r="F22" s="17" t="s">
        <v>178</v>
      </c>
      <c r="G22" s="16">
        <v>0</v>
      </c>
      <c r="H22" s="17" t="s">
        <v>568</v>
      </c>
      <c r="I22" s="16">
        <v>0</v>
      </c>
      <c r="J22" s="17" t="s">
        <v>568</v>
      </c>
      <c r="K22" s="16">
        <v>0</v>
      </c>
      <c r="L22" s="17" t="s">
        <v>568</v>
      </c>
      <c r="M22" s="16">
        <v>0</v>
      </c>
      <c r="N22" s="17" t="s">
        <v>568</v>
      </c>
      <c r="O22" s="15">
        <v>0</v>
      </c>
      <c r="P22"/>
      <c r="Q22" t="s">
        <v>219</v>
      </c>
    </row>
    <row r="23" spans="1:17" x14ac:dyDescent="0.3">
      <c r="A23" s="23">
        <v>19</v>
      </c>
      <c r="B23" t="s">
        <v>283</v>
      </c>
      <c r="C23" s="16" t="b">
        <v>1</v>
      </c>
      <c r="D23" s="17" t="s">
        <v>568</v>
      </c>
      <c r="E23" s="16" t="b">
        <v>1</v>
      </c>
      <c r="F23" s="17" t="s">
        <v>80</v>
      </c>
      <c r="G23" s="16" t="b">
        <v>1</v>
      </c>
      <c r="H23" s="17" t="s">
        <v>568</v>
      </c>
      <c r="I23" s="16" t="b">
        <v>1</v>
      </c>
      <c r="J23" s="17" t="s">
        <v>568</v>
      </c>
      <c r="K23" s="16" t="b">
        <v>1</v>
      </c>
      <c r="L23" s="17" t="s">
        <v>568</v>
      </c>
      <c r="M23" s="16" t="b">
        <v>1</v>
      </c>
      <c r="N23" s="17" t="s">
        <v>568</v>
      </c>
      <c r="O23" s="15">
        <v>0</v>
      </c>
      <c r="P23"/>
    </row>
    <row r="24" spans="1:17" x14ac:dyDescent="0.3">
      <c r="A24" s="23">
        <v>20</v>
      </c>
      <c r="B24" t="s">
        <v>228</v>
      </c>
      <c r="C24" s="16">
        <v>1000</v>
      </c>
      <c r="D24" s="17" t="s">
        <v>568</v>
      </c>
      <c r="E24" s="16">
        <v>1000</v>
      </c>
      <c r="F24" s="17" t="s">
        <v>178</v>
      </c>
      <c r="G24" s="16">
        <v>1000</v>
      </c>
      <c r="H24" s="17" t="s">
        <v>568</v>
      </c>
      <c r="I24" s="16">
        <v>1000</v>
      </c>
      <c r="J24" s="17" t="s">
        <v>568</v>
      </c>
      <c r="K24" s="16">
        <v>1000</v>
      </c>
      <c r="L24" s="17" t="s">
        <v>568</v>
      </c>
      <c r="M24" s="16">
        <v>1000</v>
      </c>
      <c r="N24" s="17" t="s">
        <v>568</v>
      </c>
      <c r="O24" s="15">
        <v>1000</v>
      </c>
      <c r="P24"/>
      <c r="Q24" t="s">
        <v>229</v>
      </c>
    </row>
    <row r="25" spans="1:17" x14ac:dyDescent="0.3">
      <c r="A25" s="23">
        <v>21</v>
      </c>
      <c r="B25" t="s">
        <v>77</v>
      </c>
      <c r="C25" s="16">
        <v>0.254</v>
      </c>
      <c r="D25" s="17" t="s">
        <v>568</v>
      </c>
      <c r="E25" s="16">
        <v>0.254</v>
      </c>
      <c r="F25" s="17" t="s">
        <v>568</v>
      </c>
      <c r="G25" s="16">
        <v>0.254</v>
      </c>
      <c r="H25" s="17" t="s">
        <v>568</v>
      </c>
      <c r="I25" s="16">
        <v>0.254</v>
      </c>
      <c r="J25" s="17" t="s">
        <v>568</v>
      </c>
      <c r="K25" s="16">
        <v>0.254</v>
      </c>
      <c r="L25" s="17" t="s">
        <v>568</v>
      </c>
      <c r="M25" s="16">
        <v>0.254</v>
      </c>
      <c r="N25" s="17" t="s">
        <v>568</v>
      </c>
      <c r="O25" s="15">
        <v>0.254</v>
      </c>
      <c r="P25"/>
    </row>
    <row r="26" spans="1:17" x14ac:dyDescent="0.3">
      <c r="A26" s="23">
        <v>22</v>
      </c>
      <c r="B26" t="s">
        <v>83</v>
      </c>
      <c r="C26" s="16">
        <v>1.6</v>
      </c>
      <c r="D26" s="17" t="s">
        <v>568</v>
      </c>
      <c r="E26" s="16">
        <v>1.6</v>
      </c>
      <c r="F26" s="17" t="s">
        <v>568</v>
      </c>
      <c r="G26" s="16">
        <v>1.6</v>
      </c>
      <c r="H26" s="17" t="s">
        <v>568</v>
      </c>
      <c r="I26" s="16">
        <v>1.6</v>
      </c>
      <c r="J26" s="17" t="s">
        <v>568</v>
      </c>
      <c r="K26" s="16">
        <v>1.6</v>
      </c>
      <c r="L26" s="17" t="s">
        <v>568</v>
      </c>
      <c r="M26" s="16">
        <v>1.6</v>
      </c>
      <c r="N26" s="17" t="s">
        <v>568</v>
      </c>
      <c r="O26" s="15">
        <v>1.6</v>
      </c>
      <c r="P26"/>
    </row>
    <row r="27" spans="1:17" x14ac:dyDescent="0.3">
      <c r="A27" s="23">
        <v>23</v>
      </c>
      <c r="B27" t="s">
        <v>245</v>
      </c>
      <c r="C27" s="16" t="b">
        <v>0</v>
      </c>
      <c r="D27" s="17" t="s">
        <v>568</v>
      </c>
      <c r="E27" s="16" t="b">
        <v>0</v>
      </c>
      <c r="F27" s="17" t="s">
        <v>568</v>
      </c>
      <c r="G27" s="16" t="b">
        <v>0</v>
      </c>
      <c r="H27" s="17" t="s">
        <v>568</v>
      </c>
      <c r="I27" s="16" t="b">
        <v>0</v>
      </c>
      <c r="J27" s="17" t="s">
        <v>568</v>
      </c>
      <c r="K27" s="16" t="b">
        <v>0</v>
      </c>
      <c r="L27" s="17" t="s">
        <v>568</v>
      </c>
      <c r="M27" s="16" t="b">
        <v>0</v>
      </c>
      <c r="N27" s="17" t="s">
        <v>568</v>
      </c>
      <c r="O27" s="15" t="b">
        <v>0</v>
      </c>
      <c r="P27"/>
    </row>
    <row r="28" spans="1:17" x14ac:dyDescent="0.3">
      <c r="A28" s="23">
        <v>24</v>
      </c>
      <c r="B28" t="s">
        <v>85</v>
      </c>
      <c r="C28" s="16">
        <v>7</v>
      </c>
      <c r="D28" s="17" t="s">
        <v>568</v>
      </c>
      <c r="E28" s="16">
        <v>7</v>
      </c>
      <c r="F28" s="17" t="s">
        <v>568</v>
      </c>
      <c r="G28" s="16">
        <v>7</v>
      </c>
      <c r="H28" s="17" t="s">
        <v>568</v>
      </c>
      <c r="I28" s="16">
        <v>7</v>
      </c>
      <c r="J28" s="17" t="s">
        <v>568</v>
      </c>
      <c r="K28" s="16">
        <v>7</v>
      </c>
      <c r="L28" s="17" t="s">
        <v>568</v>
      </c>
      <c r="M28" s="16">
        <v>7</v>
      </c>
      <c r="N28" s="17" t="s">
        <v>568</v>
      </c>
      <c r="O28" s="15">
        <v>7</v>
      </c>
      <c r="P28"/>
    </row>
    <row r="29" spans="1:17" x14ac:dyDescent="0.3">
      <c r="A29" s="23">
        <v>25</v>
      </c>
      <c r="B29" t="s">
        <v>246</v>
      </c>
      <c r="C29" s="16" t="b">
        <v>0</v>
      </c>
      <c r="D29" s="17" t="s">
        <v>568</v>
      </c>
      <c r="E29" s="16" t="b">
        <v>0</v>
      </c>
      <c r="F29" s="17" t="s">
        <v>568</v>
      </c>
      <c r="G29" s="16" t="b">
        <v>0</v>
      </c>
      <c r="H29" s="17" t="s">
        <v>568</v>
      </c>
      <c r="I29" s="16" t="b">
        <v>0</v>
      </c>
      <c r="J29" s="17" t="s">
        <v>568</v>
      </c>
      <c r="K29" s="16" t="b">
        <v>0</v>
      </c>
      <c r="L29" s="17" t="s">
        <v>568</v>
      </c>
      <c r="M29" s="16" t="b">
        <v>0</v>
      </c>
      <c r="N29" s="17" t="s">
        <v>568</v>
      </c>
      <c r="O29" s="15" t="b">
        <v>0</v>
      </c>
      <c r="P29"/>
    </row>
    <row r="30" spans="1:17" s="25" customFormat="1" ht="15" thickBot="1" x14ac:dyDescent="0.35">
      <c r="A30" s="24">
        <v>26</v>
      </c>
      <c r="B30" s="25" t="s">
        <v>249</v>
      </c>
      <c r="C30" s="27">
        <v>1</v>
      </c>
      <c r="D30" s="28" t="s">
        <v>568</v>
      </c>
      <c r="E30" s="27">
        <v>1</v>
      </c>
      <c r="F30" s="28" t="s">
        <v>178</v>
      </c>
      <c r="G30" s="27">
        <v>1</v>
      </c>
      <c r="H30" s="28" t="s">
        <v>568</v>
      </c>
      <c r="I30" s="27">
        <v>1</v>
      </c>
      <c r="J30" s="28" t="s">
        <v>568</v>
      </c>
      <c r="K30" s="27">
        <v>1</v>
      </c>
      <c r="L30" s="28" t="s">
        <v>568</v>
      </c>
      <c r="M30" s="27">
        <v>1</v>
      </c>
      <c r="N30" s="28" t="s">
        <v>568</v>
      </c>
      <c r="O30" s="29">
        <v>1</v>
      </c>
      <c r="Q30" s="25" t="s">
        <v>250</v>
      </c>
    </row>
    <row r="31" spans="1:17" x14ac:dyDescent="0.3">
      <c r="C31" s="16"/>
      <c r="D31" s="17"/>
      <c r="E31" s="16"/>
      <c r="F31" s="17"/>
      <c r="G31" s="16"/>
      <c r="H31" s="17"/>
      <c r="I31" s="16"/>
      <c r="J31" s="17"/>
      <c r="K31" s="16"/>
      <c r="L31" s="17"/>
      <c r="M31" s="16"/>
      <c r="N31" s="17"/>
      <c r="O31" s="15"/>
      <c r="P31"/>
    </row>
    <row r="32" spans="1:17" x14ac:dyDescent="0.3">
      <c r="B32" t="s">
        <v>625</v>
      </c>
      <c r="C32" s="16"/>
      <c r="D32" s="17"/>
      <c r="E32" s="16"/>
      <c r="F32" s="17"/>
      <c r="G32" s="16"/>
      <c r="H32" s="17"/>
      <c r="I32" s="16"/>
      <c r="J32" s="17"/>
      <c r="K32" s="16"/>
      <c r="L32" s="17"/>
      <c r="M32" s="16"/>
      <c r="N32" s="17"/>
      <c r="O32" s="15"/>
      <c r="P32"/>
    </row>
    <row r="33" spans="3:16" x14ac:dyDescent="0.3">
      <c r="C33" s="16"/>
      <c r="D33" s="17"/>
      <c r="E33" s="16"/>
      <c r="F33" s="17"/>
      <c r="G33" s="16"/>
      <c r="H33" s="17"/>
      <c r="I33" s="16"/>
      <c r="J33" s="17"/>
      <c r="K33" s="16"/>
      <c r="L33" s="17"/>
      <c r="M33" s="16"/>
      <c r="N33" s="17"/>
      <c r="O33" s="15"/>
      <c r="P33"/>
    </row>
    <row r="34" spans="3:16" x14ac:dyDescent="0.3">
      <c r="C34" s="16"/>
      <c r="D34" s="17"/>
      <c r="E34" s="16"/>
      <c r="F34" s="17"/>
      <c r="G34" s="16"/>
      <c r="H34" s="17"/>
      <c r="I34" s="16"/>
      <c r="J34" s="17"/>
      <c r="K34" s="16"/>
      <c r="L34" s="17"/>
      <c r="M34" s="16"/>
      <c r="N34" s="17"/>
      <c r="O34" s="15"/>
      <c r="P34"/>
    </row>
    <row r="35" spans="3:16" x14ac:dyDescent="0.3">
      <c r="C35" s="16"/>
      <c r="D35" s="17"/>
      <c r="E35" s="16"/>
      <c r="F35" s="17"/>
      <c r="G35" s="16"/>
      <c r="H35" s="17"/>
      <c r="I35" s="16"/>
      <c r="J35" s="17"/>
      <c r="K35" s="16"/>
      <c r="L35" s="17"/>
      <c r="M35" s="16"/>
      <c r="N35" s="17"/>
      <c r="O35" s="15"/>
      <c r="P35"/>
    </row>
    <row r="36" spans="3:16" x14ac:dyDescent="0.3">
      <c r="C36" s="16"/>
      <c r="D36" s="17"/>
      <c r="E36" s="16"/>
      <c r="F36" s="17"/>
      <c r="G36" s="16"/>
      <c r="H36" s="17"/>
      <c r="I36" s="16"/>
      <c r="J36" s="17"/>
      <c r="K36" s="16"/>
      <c r="L36" s="17"/>
      <c r="M36" s="16"/>
      <c r="N36" s="17"/>
      <c r="O36" s="15"/>
      <c r="P36"/>
    </row>
    <row r="37" spans="3:16" x14ac:dyDescent="0.3">
      <c r="C37" s="16"/>
      <c r="D37" s="17"/>
      <c r="E37" s="16"/>
      <c r="F37" s="17"/>
      <c r="G37" s="16"/>
      <c r="H37" s="17"/>
      <c r="I37" s="16"/>
      <c r="J37" s="17"/>
      <c r="K37" s="16"/>
      <c r="L37" s="17"/>
      <c r="M37" s="16"/>
      <c r="N37" s="17"/>
      <c r="O37" s="15"/>
      <c r="P37"/>
    </row>
    <row r="38" spans="3:16" x14ac:dyDescent="0.3">
      <c r="C38" s="16"/>
      <c r="D38" s="17"/>
      <c r="E38" s="16"/>
      <c r="F38" s="17"/>
      <c r="G38" s="16"/>
      <c r="H38" s="17"/>
      <c r="I38" s="16"/>
      <c r="J38" s="17"/>
      <c r="K38" s="16"/>
      <c r="L38" s="17"/>
      <c r="M38" s="16"/>
      <c r="N38" s="17"/>
      <c r="O38" s="15"/>
      <c r="P38"/>
    </row>
    <row r="39" spans="3:16" x14ac:dyDescent="0.3">
      <c r="C39" s="16"/>
      <c r="D39" s="17"/>
      <c r="E39" s="16"/>
      <c r="F39" s="17"/>
      <c r="G39" s="16"/>
      <c r="H39" s="17"/>
      <c r="I39" s="16"/>
      <c r="J39" s="17"/>
      <c r="K39" s="16"/>
      <c r="L39" s="17"/>
      <c r="M39" s="16"/>
      <c r="N39" s="17"/>
      <c r="O39" s="15"/>
      <c r="P39"/>
    </row>
    <row r="40" spans="3:16" x14ac:dyDescent="0.3">
      <c r="C40" s="16"/>
      <c r="D40" s="17"/>
      <c r="E40" s="16"/>
      <c r="F40" s="17"/>
      <c r="G40" s="16"/>
      <c r="H40" s="17"/>
      <c r="I40" s="16"/>
      <c r="J40" s="17"/>
      <c r="K40" s="16"/>
      <c r="L40" s="17"/>
      <c r="M40" s="16"/>
      <c r="N40" s="17"/>
      <c r="O40" s="15"/>
      <c r="P40"/>
    </row>
    <row r="41" spans="3:16" x14ac:dyDescent="0.3">
      <c r="C41" s="16"/>
      <c r="D41" s="17"/>
      <c r="E41" s="16"/>
      <c r="F41" s="17"/>
      <c r="G41" s="16"/>
      <c r="H41" s="17"/>
      <c r="I41" s="16"/>
      <c r="J41" s="17"/>
      <c r="K41" s="16"/>
      <c r="L41" s="17"/>
      <c r="M41" s="16"/>
      <c r="N41" s="17"/>
      <c r="O41" s="15"/>
      <c r="P41"/>
    </row>
    <row r="42" spans="3:16" x14ac:dyDescent="0.3">
      <c r="C42" s="16"/>
      <c r="D42" s="17"/>
      <c r="E42" s="16"/>
      <c r="F42" s="17"/>
      <c r="G42" s="16"/>
      <c r="H42" s="17"/>
      <c r="I42" s="16"/>
      <c r="J42" s="17"/>
      <c r="K42" s="16"/>
      <c r="L42" s="17"/>
      <c r="M42" s="16"/>
      <c r="N42" s="17"/>
      <c r="O42" s="15"/>
      <c r="P42"/>
    </row>
    <row r="43" spans="3:16" x14ac:dyDescent="0.3">
      <c r="C43" s="16"/>
      <c r="D43" s="17"/>
      <c r="E43" s="16"/>
      <c r="F43" s="17"/>
      <c r="G43" s="16"/>
      <c r="H43" s="17"/>
      <c r="I43" s="16"/>
      <c r="J43" s="17"/>
      <c r="K43" s="16"/>
      <c r="L43" s="17"/>
      <c r="M43" s="16"/>
      <c r="N43" s="17"/>
      <c r="O43" s="15"/>
      <c r="P43"/>
    </row>
    <row r="44" spans="3:16" x14ac:dyDescent="0.3">
      <c r="C44" s="16"/>
      <c r="D44" s="17"/>
      <c r="E44" s="16"/>
      <c r="F44" s="17"/>
      <c r="G44" s="16"/>
      <c r="H44" s="17"/>
      <c r="I44" s="16"/>
      <c r="J44" s="17"/>
      <c r="K44" s="16"/>
      <c r="L44" s="17"/>
      <c r="M44" s="16"/>
      <c r="N44" s="17"/>
      <c r="O44" s="15"/>
      <c r="P44"/>
    </row>
    <row r="45" spans="3:16" x14ac:dyDescent="0.3">
      <c r="C45" s="16"/>
      <c r="D45" s="17"/>
      <c r="E45" s="16"/>
      <c r="F45" s="17"/>
      <c r="G45" s="16"/>
      <c r="H45" s="17"/>
      <c r="I45" s="16"/>
      <c r="J45" s="17"/>
      <c r="K45" s="16"/>
      <c r="L45" s="17"/>
      <c r="M45" s="16"/>
      <c r="N45" s="17"/>
      <c r="O45" s="15"/>
      <c r="P45"/>
    </row>
    <row r="46" spans="3:16" x14ac:dyDescent="0.3">
      <c r="C46" s="16"/>
      <c r="D46" s="17"/>
      <c r="E46" s="16"/>
      <c r="F46" s="17"/>
      <c r="G46" s="16"/>
      <c r="H46" s="17"/>
      <c r="I46" s="16"/>
      <c r="J46" s="17"/>
      <c r="K46" s="16"/>
      <c r="L46" s="17"/>
      <c r="M46" s="16"/>
      <c r="N46" s="17"/>
      <c r="O46" s="15"/>
      <c r="P46"/>
    </row>
    <row r="47" spans="3:16" x14ac:dyDescent="0.3">
      <c r="C47" s="16"/>
      <c r="D47" s="17"/>
      <c r="E47" s="16"/>
      <c r="F47" s="17"/>
      <c r="G47" s="16"/>
      <c r="H47" s="17"/>
      <c r="I47" s="16"/>
      <c r="J47" s="17"/>
      <c r="K47" s="16"/>
      <c r="L47" s="17"/>
      <c r="M47" s="16"/>
      <c r="N47" s="17"/>
      <c r="O47" s="15"/>
      <c r="P47"/>
    </row>
    <row r="48" spans="3:16" x14ac:dyDescent="0.3">
      <c r="C48" s="16"/>
      <c r="D48" s="17"/>
      <c r="E48" s="16"/>
      <c r="F48" s="17"/>
      <c r="G48" s="16"/>
      <c r="H48" s="17"/>
      <c r="I48" s="16"/>
      <c r="J48" s="17"/>
      <c r="K48" s="16"/>
      <c r="L48" s="17"/>
      <c r="M48" s="16"/>
      <c r="N48" s="17"/>
      <c r="O48" s="15"/>
      <c r="P48"/>
    </row>
    <row r="49" spans="3:16" x14ac:dyDescent="0.3">
      <c r="C49" s="16"/>
      <c r="D49" s="17"/>
      <c r="E49" s="16"/>
      <c r="F49" s="17"/>
      <c r="G49" s="16"/>
      <c r="H49" s="17"/>
      <c r="I49" s="16"/>
      <c r="J49" s="17"/>
      <c r="K49" s="16"/>
      <c r="L49" s="17"/>
      <c r="M49" s="16"/>
      <c r="N49" s="17"/>
      <c r="O49" s="15"/>
      <c r="P49"/>
    </row>
    <row r="50" spans="3:16" x14ac:dyDescent="0.3">
      <c r="C50" s="16"/>
      <c r="D50" s="17"/>
      <c r="E50" s="16"/>
      <c r="F50" s="17"/>
      <c r="G50" s="16"/>
      <c r="H50" s="17"/>
      <c r="I50" s="16"/>
      <c r="J50" s="17"/>
      <c r="K50" s="16"/>
      <c r="L50" s="17"/>
      <c r="M50" s="16"/>
      <c r="N50" s="17"/>
      <c r="O50" s="15"/>
      <c r="P50"/>
    </row>
    <row r="51" spans="3:16" x14ac:dyDescent="0.3">
      <c r="C51" s="16"/>
      <c r="D51" s="17"/>
      <c r="E51" s="16"/>
      <c r="F51" s="17"/>
      <c r="G51" s="16"/>
      <c r="H51" s="17"/>
      <c r="I51" s="16"/>
      <c r="J51" s="17"/>
      <c r="K51" s="16"/>
      <c r="L51" s="17"/>
      <c r="M51" s="16"/>
      <c r="N51" s="17"/>
      <c r="O51" s="15"/>
      <c r="P51"/>
    </row>
    <row r="52" spans="3:16" x14ac:dyDescent="0.3">
      <c r="C52" s="16"/>
      <c r="D52" s="17"/>
      <c r="E52" s="16"/>
      <c r="F52" s="17"/>
      <c r="G52" s="16"/>
      <c r="H52" s="17"/>
      <c r="I52" s="16"/>
      <c r="J52" s="17"/>
      <c r="K52" s="16"/>
      <c r="L52" s="17"/>
      <c r="M52" s="16"/>
      <c r="N52" s="17"/>
      <c r="O52" s="15"/>
      <c r="P52"/>
    </row>
    <row r="53" spans="3:16" x14ac:dyDescent="0.3">
      <c r="C53" s="16"/>
      <c r="D53" s="17"/>
      <c r="E53" s="16"/>
      <c r="F53" s="17"/>
      <c r="G53" s="16"/>
      <c r="H53" s="17"/>
      <c r="I53" s="16"/>
      <c r="J53" s="17"/>
      <c r="K53" s="16"/>
      <c r="L53" s="17"/>
      <c r="M53" s="16"/>
      <c r="N53" s="17"/>
      <c r="O53" s="15"/>
      <c r="P53"/>
    </row>
  </sheetData>
  <pageMargins left="0.7" right="0.7" top="0.75" bottom="0.75" header="0.3" footer="0.3"/>
  <pageSetup orientation="portrait" horizontalDpi="1200" verticalDpi="1200"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FB1913-35DF-4438-8700-B9BC8FE2F771}">
  <sheetPr codeName="Sheet26">
    <tabColor theme="2"/>
  </sheetPr>
  <dimension ref="A1:BK44"/>
  <sheetViews>
    <sheetView workbookViewId="0">
      <selection activeCell="B44" sqref="B44"/>
    </sheetView>
  </sheetViews>
  <sheetFormatPr defaultRowHeight="14.4" x14ac:dyDescent="0.3"/>
  <cols>
    <col min="1" max="1" width="3" bestFit="1" customWidth="1"/>
    <col min="2" max="2" width="38" bestFit="1" customWidth="1"/>
    <col min="3" max="3" width="10.44140625" style="11" customWidth="1"/>
    <col min="4" max="4" width="12.6640625" style="12" hidden="1" customWidth="1"/>
    <col min="5" max="5" width="10.44140625" style="11" customWidth="1"/>
    <col min="6" max="6" width="12.6640625" style="12" hidden="1" customWidth="1"/>
    <col min="7" max="7" width="10.5546875" style="11" customWidth="1"/>
    <col min="8" max="8" width="11.33203125" style="12" hidden="1" customWidth="1"/>
    <col min="9" max="9" width="11.109375" style="11" customWidth="1"/>
    <col min="10" max="10" width="11.109375" style="12" hidden="1" customWidth="1"/>
    <col min="11" max="11" width="10.44140625" style="11" customWidth="1"/>
    <col min="12" max="12" width="11" style="12" hidden="1" customWidth="1"/>
    <col min="13" max="13" width="10.44140625" style="11" customWidth="1"/>
    <col min="14" max="14" width="11.44140625" style="12" hidden="1" customWidth="1"/>
    <col min="15" max="15" width="10.109375" style="11" customWidth="1"/>
    <col min="16" max="16" width="11.33203125" style="12" hidden="1" customWidth="1"/>
    <col min="17" max="17" width="11.5546875" style="11" customWidth="1"/>
    <col min="18" max="18" width="13.6640625" style="12" customWidth="1"/>
    <col min="19" max="19" width="13.6640625" customWidth="1"/>
  </cols>
  <sheetData>
    <row r="1" spans="1:19" x14ac:dyDescent="0.3">
      <c r="C1" s="7"/>
      <c r="D1" s="7"/>
      <c r="E1" s="7"/>
      <c r="F1" s="7"/>
      <c r="G1" s="7"/>
      <c r="H1" s="7"/>
      <c r="I1" s="7"/>
      <c r="J1" s="7"/>
      <c r="K1" s="7"/>
      <c r="L1" s="7"/>
      <c r="M1" s="7"/>
      <c r="N1" s="7"/>
      <c r="O1" s="7"/>
      <c r="P1" s="7"/>
      <c r="Q1" s="7"/>
      <c r="R1" s="7"/>
    </row>
    <row r="2" spans="1:19" ht="15.6" x14ac:dyDescent="0.3">
      <c r="B2" s="41" t="s">
        <v>710</v>
      </c>
      <c r="C2" s="7"/>
      <c r="D2" s="7"/>
      <c r="E2" s="7"/>
      <c r="F2" s="7"/>
      <c r="G2" s="7"/>
      <c r="H2" s="7"/>
      <c r="I2" s="7"/>
      <c r="J2" s="7"/>
      <c r="K2" s="7"/>
      <c r="L2" s="7"/>
      <c r="M2" s="7"/>
      <c r="N2" s="7"/>
      <c r="O2" s="7"/>
      <c r="P2" s="7"/>
      <c r="Q2" s="7"/>
      <c r="R2" s="7"/>
    </row>
    <row r="3" spans="1:19" ht="16.2" thickBot="1" x14ac:dyDescent="0.35">
      <c r="B3" s="41"/>
      <c r="C3" s="7"/>
      <c r="D3" s="7"/>
      <c r="E3" s="7"/>
      <c r="F3" s="7"/>
      <c r="G3" s="7"/>
      <c r="H3" s="7"/>
      <c r="I3" s="7"/>
      <c r="J3" s="7"/>
      <c r="K3" s="7"/>
      <c r="L3" s="7"/>
      <c r="M3" s="7"/>
      <c r="N3" s="7"/>
      <c r="O3" s="7"/>
      <c r="P3" s="7"/>
      <c r="Q3" s="7"/>
      <c r="R3" s="7"/>
    </row>
    <row r="4" spans="1:19" ht="43.2" x14ac:dyDescent="0.3">
      <c r="A4" s="18" t="s">
        <v>0</v>
      </c>
      <c r="B4" s="19" t="s">
        <v>56</v>
      </c>
      <c r="C4" s="20" t="s">
        <v>705</v>
      </c>
      <c r="D4" s="20" t="s">
        <v>645</v>
      </c>
      <c r="E4" s="20" t="s">
        <v>669</v>
      </c>
      <c r="F4" s="20" t="s">
        <v>646</v>
      </c>
      <c r="G4" s="20" t="s">
        <v>670</v>
      </c>
      <c r="H4" s="20" t="s">
        <v>647</v>
      </c>
      <c r="I4" s="20" t="s">
        <v>671</v>
      </c>
      <c r="J4" s="20" t="s">
        <v>648</v>
      </c>
      <c r="K4" s="20" t="s">
        <v>672</v>
      </c>
      <c r="L4" s="20" t="s">
        <v>629</v>
      </c>
      <c r="M4" s="20" t="s">
        <v>674</v>
      </c>
      <c r="N4" s="20" t="s">
        <v>300</v>
      </c>
      <c r="O4" s="20" t="s">
        <v>673</v>
      </c>
      <c r="P4" s="20" t="s">
        <v>301</v>
      </c>
      <c r="Q4" s="20" t="s">
        <v>675</v>
      </c>
      <c r="R4" s="21" t="s">
        <v>63</v>
      </c>
      <c r="S4" s="42" t="s">
        <v>712</v>
      </c>
    </row>
    <row r="5" spans="1:19" x14ac:dyDescent="0.3">
      <c r="A5" s="23">
        <v>1</v>
      </c>
      <c r="B5" t="s">
        <v>474</v>
      </c>
      <c r="C5" s="16" t="b">
        <v>0</v>
      </c>
      <c r="D5" s="17" t="s">
        <v>568</v>
      </c>
      <c r="E5" s="16" t="b">
        <v>0</v>
      </c>
      <c r="F5" s="17" t="s">
        <v>568</v>
      </c>
      <c r="G5" s="16" t="b">
        <v>0</v>
      </c>
      <c r="H5" s="17" t="s">
        <v>568</v>
      </c>
      <c r="I5" s="16" t="b">
        <v>0</v>
      </c>
      <c r="J5" s="17" t="s">
        <v>568</v>
      </c>
      <c r="K5" s="16" t="b">
        <v>0</v>
      </c>
      <c r="L5" s="17" t="s">
        <v>568</v>
      </c>
      <c r="M5" s="16" t="b">
        <v>0</v>
      </c>
      <c r="N5" s="17" t="s">
        <v>568</v>
      </c>
      <c r="O5" s="16" t="b">
        <v>0</v>
      </c>
      <c r="P5" s="17" t="s">
        <v>568</v>
      </c>
      <c r="Q5" s="15" t="b">
        <v>0</v>
      </c>
      <c r="R5"/>
    </row>
    <row r="6" spans="1:19" x14ac:dyDescent="0.3">
      <c r="A6" s="23">
        <v>2</v>
      </c>
      <c r="B6" t="s">
        <v>475</v>
      </c>
      <c r="C6" s="16" t="b">
        <v>0</v>
      </c>
      <c r="D6" s="17" t="s">
        <v>568</v>
      </c>
      <c r="E6" s="16" t="b">
        <v>0</v>
      </c>
      <c r="F6" s="17" t="s">
        <v>568</v>
      </c>
      <c r="G6" s="16" t="b">
        <v>0</v>
      </c>
      <c r="H6" s="17" t="s">
        <v>568</v>
      </c>
      <c r="I6" s="16" t="b">
        <v>0</v>
      </c>
      <c r="J6" s="17" t="s">
        <v>568</v>
      </c>
      <c r="K6" s="16" t="b">
        <v>0</v>
      </c>
      <c r="L6" s="17" t="s">
        <v>568</v>
      </c>
      <c r="M6" s="16" t="b">
        <v>0</v>
      </c>
      <c r="N6" s="17" t="s">
        <v>568</v>
      </c>
      <c r="O6" s="16" t="b">
        <v>0</v>
      </c>
      <c r="P6" s="17" t="s">
        <v>568</v>
      </c>
      <c r="Q6" s="15" t="b">
        <v>0</v>
      </c>
      <c r="R6"/>
    </row>
    <row r="7" spans="1:19" x14ac:dyDescent="0.3">
      <c r="A7" s="23">
        <v>3</v>
      </c>
      <c r="B7" t="s">
        <v>476</v>
      </c>
      <c r="C7" s="16">
        <v>46</v>
      </c>
      <c r="D7" s="17" t="s">
        <v>568</v>
      </c>
      <c r="E7" s="16">
        <v>46</v>
      </c>
      <c r="F7" s="17" t="s">
        <v>568</v>
      </c>
      <c r="G7" s="16">
        <v>46</v>
      </c>
      <c r="H7" s="17" t="s">
        <v>568</v>
      </c>
      <c r="I7" s="16">
        <v>46</v>
      </c>
      <c r="J7" s="17" t="s">
        <v>568</v>
      </c>
      <c r="K7" s="16">
        <v>46</v>
      </c>
      <c r="L7" s="17" t="s">
        <v>568</v>
      </c>
      <c r="M7" s="16">
        <v>46</v>
      </c>
      <c r="N7" s="17" t="s">
        <v>568</v>
      </c>
      <c r="O7" s="16">
        <v>46</v>
      </c>
      <c r="P7" s="17" t="s">
        <v>568</v>
      </c>
      <c r="Q7" s="15">
        <v>46</v>
      </c>
      <c r="R7"/>
    </row>
    <row r="8" spans="1:19" x14ac:dyDescent="0.3">
      <c r="A8" s="23">
        <v>4</v>
      </c>
      <c r="B8" t="s">
        <v>477</v>
      </c>
      <c r="C8" s="16">
        <v>1</v>
      </c>
      <c r="D8" s="17" t="s">
        <v>568</v>
      </c>
      <c r="E8" s="16">
        <v>1</v>
      </c>
      <c r="F8" s="17" t="s">
        <v>568</v>
      </c>
      <c r="G8" s="16">
        <v>1</v>
      </c>
      <c r="H8" s="17" t="s">
        <v>568</v>
      </c>
      <c r="I8" s="16">
        <v>1</v>
      </c>
      <c r="J8" s="17" t="s">
        <v>568</v>
      </c>
      <c r="K8" s="16">
        <v>1</v>
      </c>
      <c r="L8" s="17" t="s">
        <v>568</v>
      </c>
      <c r="M8" s="16">
        <v>1</v>
      </c>
      <c r="N8" s="17" t="s">
        <v>568</v>
      </c>
      <c r="O8" s="16">
        <v>1</v>
      </c>
      <c r="P8" s="17" t="s">
        <v>568</v>
      </c>
      <c r="Q8" s="15">
        <v>1</v>
      </c>
      <c r="R8"/>
      <c r="S8" t="s">
        <v>478</v>
      </c>
    </row>
    <row r="9" spans="1:19" x14ac:dyDescent="0.3">
      <c r="A9" s="23">
        <v>5</v>
      </c>
      <c r="B9" t="s">
        <v>479</v>
      </c>
      <c r="C9" s="16" t="b">
        <v>1</v>
      </c>
      <c r="D9" s="17" t="s">
        <v>568</v>
      </c>
      <c r="E9" s="16" t="b">
        <v>1</v>
      </c>
      <c r="F9" s="17" t="s">
        <v>568</v>
      </c>
      <c r="G9" s="16" t="b">
        <v>1</v>
      </c>
      <c r="H9" s="17" t="s">
        <v>80</v>
      </c>
      <c r="I9" s="16" t="b">
        <v>0</v>
      </c>
      <c r="J9" s="17" t="s">
        <v>568</v>
      </c>
      <c r="K9" s="16" t="b">
        <v>0</v>
      </c>
      <c r="L9" s="17" t="s">
        <v>568</v>
      </c>
      <c r="M9" s="16" t="b">
        <v>0</v>
      </c>
      <c r="N9" s="17" t="s">
        <v>568</v>
      </c>
      <c r="O9" s="16" t="b">
        <v>0</v>
      </c>
      <c r="P9" s="17" t="s">
        <v>568</v>
      </c>
      <c r="Q9" s="15" t="b">
        <v>0</v>
      </c>
      <c r="R9"/>
      <c r="S9" t="s">
        <v>480</v>
      </c>
    </row>
    <row r="10" spans="1:19" x14ac:dyDescent="0.3">
      <c r="A10" s="23">
        <v>6</v>
      </c>
      <c r="B10" t="s">
        <v>481</v>
      </c>
      <c r="C10" s="16">
        <v>-1</v>
      </c>
      <c r="D10" s="17" t="s">
        <v>568</v>
      </c>
      <c r="E10" s="16">
        <v>-1</v>
      </c>
      <c r="F10" s="17" t="s">
        <v>568</v>
      </c>
      <c r="G10" s="16">
        <v>-1</v>
      </c>
      <c r="H10" s="17" t="s">
        <v>568</v>
      </c>
      <c r="I10" s="16">
        <v>-1</v>
      </c>
      <c r="J10" s="17" t="s">
        <v>568</v>
      </c>
      <c r="K10" s="16">
        <v>-1</v>
      </c>
      <c r="L10" s="17" t="s">
        <v>568</v>
      </c>
      <c r="M10" s="16">
        <v>-1</v>
      </c>
      <c r="N10" s="17" t="s">
        <v>568</v>
      </c>
      <c r="O10" s="16">
        <v>-1</v>
      </c>
      <c r="P10" s="17" t="s">
        <v>568</v>
      </c>
      <c r="Q10" s="15">
        <v>-1</v>
      </c>
      <c r="R10"/>
      <c r="S10" t="s">
        <v>482</v>
      </c>
    </row>
    <row r="11" spans="1:19" x14ac:dyDescent="0.3">
      <c r="A11" s="23">
        <v>7</v>
      </c>
      <c r="B11" t="s">
        <v>483</v>
      </c>
      <c r="C11" s="16" t="s">
        <v>484</v>
      </c>
      <c r="D11" s="17" t="s">
        <v>568</v>
      </c>
      <c r="E11" s="16" t="s">
        <v>484</v>
      </c>
      <c r="F11" s="17" t="s">
        <v>568</v>
      </c>
      <c r="G11" s="16" t="s">
        <v>484</v>
      </c>
      <c r="H11" s="17" t="s">
        <v>568</v>
      </c>
      <c r="I11" s="16" t="s">
        <v>484</v>
      </c>
      <c r="J11" s="17" t="s">
        <v>568</v>
      </c>
      <c r="K11" s="16" t="s">
        <v>484</v>
      </c>
      <c r="L11" s="17" t="s">
        <v>568</v>
      </c>
      <c r="M11" s="16" t="s">
        <v>484</v>
      </c>
      <c r="N11" s="17" t="s">
        <v>568</v>
      </c>
      <c r="O11" s="16" t="s">
        <v>484</v>
      </c>
      <c r="P11" s="17" t="s">
        <v>568</v>
      </c>
      <c r="Q11" s="15" t="s">
        <v>484</v>
      </c>
      <c r="R11"/>
      <c r="S11" t="s">
        <v>485</v>
      </c>
    </row>
    <row r="12" spans="1:19" x14ac:dyDescent="0.3">
      <c r="A12" s="23">
        <v>8</v>
      </c>
      <c r="B12" t="s">
        <v>486</v>
      </c>
      <c r="C12" s="16" t="s">
        <v>487</v>
      </c>
      <c r="D12" s="17" t="s">
        <v>568</v>
      </c>
      <c r="E12" s="16" t="s">
        <v>487</v>
      </c>
      <c r="F12" s="17" t="s">
        <v>568</v>
      </c>
      <c r="G12" s="16" t="s">
        <v>487</v>
      </c>
      <c r="H12" s="17" t="s">
        <v>568</v>
      </c>
      <c r="I12" s="16" t="s">
        <v>487</v>
      </c>
      <c r="J12" s="17" t="s">
        <v>568</v>
      </c>
      <c r="K12" s="16" t="s">
        <v>487</v>
      </c>
      <c r="L12" s="17" t="s">
        <v>568</v>
      </c>
      <c r="M12" s="16" t="s">
        <v>487</v>
      </c>
      <c r="N12" s="17" t="s">
        <v>568</v>
      </c>
      <c r="O12" s="16" t="s">
        <v>487</v>
      </c>
      <c r="P12" s="17" t="s">
        <v>568</v>
      </c>
      <c r="Q12" s="15" t="s">
        <v>487</v>
      </c>
      <c r="R12"/>
    </row>
    <row r="13" spans="1:19" x14ac:dyDescent="0.3">
      <c r="A13" s="23">
        <v>9</v>
      </c>
      <c r="B13" t="s">
        <v>488</v>
      </c>
      <c r="C13" s="16">
        <v>2E-3</v>
      </c>
      <c r="D13" s="17" t="s">
        <v>568</v>
      </c>
      <c r="E13" s="16">
        <v>2E-3</v>
      </c>
      <c r="F13" s="17" t="s">
        <v>568</v>
      </c>
      <c r="G13" s="16">
        <v>2E-3</v>
      </c>
      <c r="H13" s="17" t="s">
        <v>568</v>
      </c>
      <c r="I13" s="16">
        <v>2E-3</v>
      </c>
      <c r="J13" s="17" t="s">
        <v>568</v>
      </c>
      <c r="K13" s="16">
        <v>2E-3</v>
      </c>
      <c r="L13" s="17" t="s">
        <v>568</v>
      </c>
      <c r="M13" s="16">
        <v>2E-3</v>
      </c>
      <c r="N13" s="17" t="s">
        <v>568</v>
      </c>
      <c r="O13" s="16">
        <v>2E-3</v>
      </c>
      <c r="P13" s="17" t="s">
        <v>568</v>
      </c>
      <c r="Q13" s="15">
        <v>2E-3</v>
      </c>
      <c r="R13"/>
    </row>
    <row r="14" spans="1:19" x14ac:dyDescent="0.3">
      <c r="A14" s="23">
        <v>10</v>
      </c>
      <c r="B14" t="s">
        <v>489</v>
      </c>
      <c r="C14" s="16">
        <v>100</v>
      </c>
      <c r="D14" s="17" t="s">
        <v>568</v>
      </c>
      <c r="E14" s="16">
        <v>100</v>
      </c>
      <c r="F14" s="17" t="s">
        <v>568</v>
      </c>
      <c r="G14" s="16">
        <v>100</v>
      </c>
      <c r="H14" s="17" t="s">
        <v>568</v>
      </c>
      <c r="I14" s="16">
        <v>100</v>
      </c>
      <c r="J14" s="17" t="s">
        <v>568</v>
      </c>
      <c r="K14" s="16">
        <v>100</v>
      </c>
      <c r="L14" s="17" t="s">
        <v>568</v>
      </c>
      <c r="M14" s="16">
        <v>100</v>
      </c>
      <c r="N14" s="17" t="s">
        <v>568</v>
      </c>
      <c r="O14" s="16">
        <v>100</v>
      </c>
      <c r="P14" s="17" t="s">
        <v>568</v>
      </c>
      <c r="Q14" s="15">
        <v>100</v>
      </c>
      <c r="R14"/>
      <c r="S14" t="s">
        <v>490</v>
      </c>
    </row>
    <row r="15" spans="1:19" x14ac:dyDescent="0.3">
      <c r="A15" s="23">
        <v>11</v>
      </c>
      <c r="B15" t="s">
        <v>491</v>
      </c>
      <c r="C15" s="16" t="s">
        <v>492</v>
      </c>
      <c r="D15" s="17" t="s">
        <v>568</v>
      </c>
      <c r="E15" s="16" t="s">
        <v>492</v>
      </c>
      <c r="F15" s="17" t="s">
        <v>568</v>
      </c>
      <c r="G15" s="16" t="s">
        <v>492</v>
      </c>
      <c r="H15" s="17" t="s">
        <v>568</v>
      </c>
      <c r="I15" s="16" t="s">
        <v>492</v>
      </c>
      <c r="J15" s="17" t="s">
        <v>568</v>
      </c>
      <c r="K15" s="16" t="s">
        <v>492</v>
      </c>
      <c r="L15" s="17" t="s">
        <v>568</v>
      </c>
      <c r="M15" s="16" t="s">
        <v>492</v>
      </c>
      <c r="N15" s="17" t="s">
        <v>568</v>
      </c>
      <c r="O15" s="16" t="s">
        <v>492</v>
      </c>
      <c r="P15" s="17" t="s">
        <v>568</v>
      </c>
      <c r="Q15" s="15" t="s">
        <v>492</v>
      </c>
      <c r="R15"/>
    </row>
    <row r="16" spans="1:19" x14ac:dyDescent="0.3">
      <c r="A16" s="23">
        <v>12</v>
      </c>
      <c r="B16" t="s">
        <v>493</v>
      </c>
      <c r="C16" s="16" t="s">
        <v>494</v>
      </c>
      <c r="D16" s="17" t="s">
        <v>568</v>
      </c>
      <c r="E16" s="16" t="s">
        <v>494</v>
      </c>
      <c r="F16" s="17" t="s">
        <v>568</v>
      </c>
      <c r="G16" s="16" t="s">
        <v>494</v>
      </c>
      <c r="H16" s="17" t="s">
        <v>568</v>
      </c>
      <c r="I16" s="16" t="s">
        <v>494</v>
      </c>
      <c r="J16" s="17" t="s">
        <v>568</v>
      </c>
      <c r="K16" s="16" t="s">
        <v>494</v>
      </c>
      <c r="L16" s="17" t="s">
        <v>568</v>
      </c>
      <c r="M16" s="16" t="s">
        <v>494</v>
      </c>
      <c r="N16" s="17" t="s">
        <v>568</v>
      </c>
      <c r="O16" s="16" t="s">
        <v>494</v>
      </c>
      <c r="P16" s="17" t="s">
        <v>568</v>
      </c>
      <c r="Q16" s="15" t="s">
        <v>494</v>
      </c>
      <c r="R16"/>
    </row>
    <row r="17" spans="1:63" x14ac:dyDescent="0.3">
      <c r="A17" s="23">
        <v>13</v>
      </c>
      <c r="B17" t="s">
        <v>495</v>
      </c>
      <c r="C17" s="16">
        <v>1200</v>
      </c>
      <c r="D17" s="17" t="s">
        <v>568</v>
      </c>
      <c r="E17" s="16">
        <v>1200</v>
      </c>
      <c r="F17" s="17" t="s">
        <v>568</v>
      </c>
      <c r="G17" s="16">
        <v>1200</v>
      </c>
      <c r="H17" s="17" t="s">
        <v>568</v>
      </c>
      <c r="I17" s="16">
        <v>1200</v>
      </c>
      <c r="J17" s="17" t="s">
        <v>568</v>
      </c>
      <c r="K17" s="16">
        <v>1200</v>
      </c>
      <c r="L17" s="17" t="s">
        <v>568</v>
      </c>
      <c r="M17" s="16">
        <v>1200</v>
      </c>
      <c r="N17" s="17" t="s">
        <v>568</v>
      </c>
      <c r="O17" s="16">
        <v>1200</v>
      </c>
      <c r="P17" s="17" t="s">
        <v>568</v>
      </c>
      <c r="Q17" s="15">
        <v>1200</v>
      </c>
      <c r="R17"/>
      <c r="S17" t="s">
        <v>496</v>
      </c>
    </row>
    <row r="18" spans="1:63" x14ac:dyDescent="0.3">
      <c r="A18" s="23">
        <v>14</v>
      </c>
      <c r="B18" t="s">
        <v>497</v>
      </c>
      <c r="C18" s="16">
        <v>181</v>
      </c>
      <c r="D18" s="17" t="s">
        <v>568</v>
      </c>
      <c r="E18" s="16">
        <v>181</v>
      </c>
      <c r="F18" s="17" t="s">
        <v>568</v>
      </c>
      <c r="G18" s="16">
        <v>181</v>
      </c>
      <c r="H18" s="17" t="s">
        <v>568</v>
      </c>
      <c r="I18" s="16">
        <v>181</v>
      </c>
      <c r="J18" s="17" t="s">
        <v>568</v>
      </c>
      <c r="K18" s="16">
        <v>181</v>
      </c>
      <c r="L18" s="17" t="s">
        <v>568</v>
      </c>
      <c r="M18" s="16">
        <v>181</v>
      </c>
      <c r="N18" s="17" t="s">
        <v>568</v>
      </c>
      <c r="O18" s="16">
        <v>181</v>
      </c>
      <c r="P18" s="17" t="s">
        <v>568</v>
      </c>
      <c r="Q18" s="15">
        <v>181</v>
      </c>
      <c r="R18"/>
    </row>
    <row r="19" spans="1:63" x14ac:dyDescent="0.3">
      <c r="A19" s="23">
        <v>15</v>
      </c>
      <c r="B19" t="s">
        <v>498</v>
      </c>
      <c r="C19" s="16">
        <v>50.8</v>
      </c>
      <c r="D19" s="17" t="s">
        <v>568</v>
      </c>
      <c r="E19" s="16">
        <v>50.8</v>
      </c>
      <c r="F19" s="17" t="s">
        <v>568</v>
      </c>
      <c r="G19" s="16">
        <v>50.8</v>
      </c>
      <c r="H19" s="17" t="s">
        <v>568</v>
      </c>
      <c r="I19" s="16">
        <v>50.8</v>
      </c>
      <c r="J19" s="17" t="s">
        <v>568</v>
      </c>
      <c r="K19" s="16">
        <v>50.8</v>
      </c>
      <c r="L19" s="17" t="s">
        <v>568</v>
      </c>
      <c r="M19" s="16">
        <v>50.8</v>
      </c>
      <c r="N19" s="17" t="s">
        <v>568</v>
      </c>
      <c r="O19" s="16">
        <v>50.8</v>
      </c>
      <c r="P19" s="17" t="s">
        <v>568</v>
      </c>
      <c r="Q19" s="15">
        <v>50.8</v>
      </c>
      <c r="R19"/>
    </row>
    <row r="20" spans="1:63" s="11" customFormat="1" x14ac:dyDescent="0.3">
      <c r="A20" s="23">
        <v>16</v>
      </c>
      <c r="B20" t="s">
        <v>499</v>
      </c>
      <c r="C20" s="16">
        <v>6</v>
      </c>
      <c r="D20" s="17" t="s">
        <v>568</v>
      </c>
      <c r="E20" s="16">
        <v>6</v>
      </c>
      <c r="F20" s="17" t="s">
        <v>568</v>
      </c>
      <c r="G20" s="16">
        <v>6</v>
      </c>
      <c r="H20" s="17" t="s">
        <v>568</v>
      </c>
      <c r="I20" s="16">
        <v>6</v>
      </c>
      <c r="J20" s="17" t="s">
        <v>568</v>
      </c>
      <c r="K20" s="16">
        <v>6</v>
      </c>
      <c r="L20" s="17" t="s">
        <v>568</v>
      </c>
      <c r="M20" s="16">
        <v>6</v>
      </c>
      <c r="N20" s="17" t="s">
        <v>568</v>
      </c>
      <c r="O20" s="16">
        <v>6</v>
      </c>
      <c r="P20" s="17" t="s">
        <v>568</v>
      </c>
      <c r="Q20" s="15">
        <v>6</v>
      </c>
      <c r="R20"/>
      <c r="S20" t="s">
        <v>500</v>
      </c>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row>
    <row r="21" spans="1:63" s="11" customFormat="1" x14ac:dyDescent="0.3">
      <c r="A21" s="23">
        <v>17</v>
      </c>
      <c r="B21" t="s">
        <v>429</v>
      </c>
      <c r="C21" s="16">
        <v>6</v>
      </c>
      <c r="D21" s="17" t="s">
        <v>568</v>
      </c>
      <c r="E21" s="16">
        <v>6</v>
      </c>
      <c r="F21" s="17" t="s">
        <v>568</v>
      </c>
      <c r="G21" s="16">
        <v>6</v>
      </c>
      <c r="H21" s="17" t="s">
        <v>568</v>
      </c>
      <c r="I21" s="16">
        <v>6</v>
      </c>
      <c r="J21" s="17" t="s">
        <v>568</v>
      </c>
      <c r="K21" s="16">
        <v>6</v>
      </c>
      <c r="L21" s="17" t="s">
        <v>568</v>
      </c>
      <c r="M21" s="16">
        <v>6</v>
      </c>
      <c r="N21" s="17" t="s">
        <v>568</v>
      </c>
      <c r="O21" s="16">
        <v>6</v>
      </c>
      <c r="P21" s="17" t="s">
        <v>568</v>
      </c>
      <c r="Q21" s="15">
        <v>6</v>
      </c>
      <c r="R21"/>
      <c r="S21" t="s">
        <v>501</v>
      </c>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row>
    <row r="22" spans="1:63" s="11" customFormat="1" x14ac:dyDescent="0.3">
      <c r="A22" s="23">
        <v>18</v>
      </c>
      <c r="B22" t="s">
        <v>502</v>
      </c>
      <c r="C22" s="16">
        <v>0.8</v>
      </c>
      <c r="D22" s="17" t="s">
        <v>568</v>
      </c>
      <c r="E22" s="16">
        <v>0.8</v>
      </c>
      <c r="F22" s="17" t="s">
        <v>568</v>
      </c>
      <c r="G22" s="16">
        <v>0.8</v>
      </c>
      <c r="H22" s="17" t="s">
        <v>568</v>
      </c>
      <c r="I22" s="16">
        <v>0.8</v>
      </c>
      <c r="J22" s="17" t="s">
        <v>568</v>
      </c>
      <c r="K22" s="16">
        <v>0.8</v>
      </c>
      <c r="L22" s="17" t="s">
        <v>568</v>
      </c>
      <c r="M22" s="16">
        <v>0.8</v>
      </c>
      <c r="N22" s="17" t="s">
        <v>568</v>
      </c>
      <c r="O22" s="16">
        <v>0.8</v>
      </c>
      <c r="P22" s="17" t="s">
        <v>568</v>
      </c>
      <c r="Q22" s="15">
        <v>0.8</v>
      </c>
      <c r="R22"/>
      <c r="S22"/>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row>
    <row r="23" spans="1:63" x14ac:dyDescent="0.3">
      <c r="A23" s="23">
        <v>19</v>
      </c>
      <c r="B23" t="s">
        <v>503</v>
      </c>
      <c r="C23" s="16">
        <v>10</v>
      </c>
      <c r="D23" s="17" t="s">
        <v>568</v>
      </c>
      <c r="E23" s="16">
        <v>10</v>
      </c>
      <c r="F23" s="17" t="s">
        <v>568</v>
      </c>
      <c r="G23" s="16">
        <v>10</v>
      </c>
      <c r="H23" s="17" t="s">
        <v>568</v>
      </c>
      <c r="I23" s="16">
        <v>10</v>
      </c>
      <c r="J23" s="17" t="s">
        <v>568</v>
      </c>
      <c r="K23" s="16">
        <v>10</v>
      </c>
      <c r="L23" s="17" t="s">
        <v>568</v>
      </c>
      <c r="M23" s="16">
        <v>10</v>
      </c>
      <c r="N23" s="17" t="s">
        <v>568</v>
      </c>
      <c r="O23" s="16">
        <v>10</v>
      </c>
      <c r="P23" s="17" t="s">
        <v>568</v>
      </c>
      <c r="Q23" s="15">
        <v>10</v>
      </c>
      <c r="R23"/>
      <c r="S23" t="s">
        <v>504</v>
      </c>
    </row>
    <row r="24" spans="1:63" x14ac:dyDescent="0.3">
      <c r="A24" s="23">
        <v>20</v>
      </c>
      <c r="B24" t="s">
        <v>77</v>
      </c>
      <c r="C24" s="16">
        <v>0.254</v>
      </c>
      <c r="D24" s="17" t="s">
        <v>568</v>
      </c>
      <c r="E24" s="16">
        <v>0.254</v>
      </c>
      <c r="F24" s="17" t="s">
        <v>568</v>
      </c>
      <c r="G24" s="16">
        <v>0.254</v>
      </c>
      <c r="H24" s="17" t="s">
        <v>568</v>
      </c>
      <c r="I24" s="16">
        <v>0.254</v>
      </c>
      <c r="J24" s="17" t="s">
        <v>568</v>
      </c>
      <c r="K24" s="16">
        <v>0.254</v>
      </c>
      <c r="L24" s="17" t="s">
        <v>568</v>
      </c>
      <c r="M24" s="16">
        <v>0.254</v>
      </c>
      <c r="N24" s="17" t="s">
        <v>568</v>
      </c>
      <c r="O24" s="16">
        <v>0.254</v>
      </c>
      <c r="P24" s="17" t="s">
        <v>568</v>
      </c>
      <c r="Q24" s="15">
        <v>0.254</v>
      </c>
      <c r="R24"/>
    </row>
    <row r="25" spans="1:63" x14ac:dyDescent="0.3">
      <c r="A25" s="23">
        <v>21</v>
      </c>
      <c r="B25" t="s">
        <v>505</v>
      </c>
      <c r="C25" s="16">
        <v>7</v>
      </c>
      <c r="D25" s="17" t="s">
        <v>568</v>
      </c>
      <c r="E25" s="16">
        <v>7</v>
      </c>
      <c r="F25" s="17" t="s">
        <v>568</v>
      </c>
      <c r="G25" s="16">
        <v>7</v>
      </c>
      <c r="H25" s="17" t="s">
        <v>568</v>
      </c>
      <c r="I25" s="16">
        <v>7</v>
      </c>
      <c r="J25" s="17" t="s">
        <v>568</v>
      </c>
      <c r="K25" s="16">
        <v>7</v>
      </c>
      <c r="L25" s="17" t="s">
        <v>568</v>
      </c>
      <c r="M25" s="16">
        <v>7</v>
      </c>
      <c r="N25" s="17" t="s">
        <v>568</v>
      </c>
      <c r="O25" s="16">
        <v>7</v>
      </c>
      <c r="P25" s="17" t="s">
        <v>568</v>
      </c>
      <c r="Q25" s="15">
        <v>7</v>
      </c>
      <c r="R25"/>
    </row>
    <row r="26" spans="1:63" x14ac:dyDescent="0.3">
      <c r="A26" s="23">
        <v>22</v>
      </c>
      <c r="B26" t="s">
        <v>506</v>
      </c>
      <c r="C26" s="16">
        <v>179</v>
      </c>
      <c r="D26" s="17" t="s">
        <v>568</v>
      </c>
      <c r="E26" s="16">
        <v>179</v>
      </c>
      <c r="F26" s="17" t="s">
        <v>568</v>
      </c>
      <c r="G26" s="16">
        <v>179</v>
      </c>
      <c r="H26" s="17" t="s">
        <v>568</v>
      </c>
      <c r="I26" s="16">
        <v>179</v>
      </c>
      <c r="J26" s="17" t="s">
        <v>568</v>
      </c>
      <c r="K26" s="16">
        <v>179</v>
      </c>
      <c r="L26" s="17" t="s">
        <v>568</v>
      </c>
      <c r="M26" s="16">
        <v>179</v>
      </c>
      <c r="N26" s="17" t="s">
        <v>568</v>
      </c>
      <c r="O26" s="16">
        <v>179</v>
      </c>
      <c r="P26" s="17" t="s">
        <v>568</v>
      </c>
      <c r="Q26" s="15">
        <v>179</v>
      </c>
      <c r="R26"/>
    </row>
    <row r="27" spans="1:63" x14ac:dyDescent="0.3">
      <c r="A27" s="23">
        <v>23</v>
      </c>
      <c r="B27" t="s">
        <v>507</v>
      </c>
      <c r="C27" s="16">
        <v>0.5</v>
      </c>
      <c r="D27" s="17" t="s">
        <v>568</v>
      </c>
      <c r="E27" s="16">
        <v>0.5</v>
      </c>
      <c r="F27" s="17" t="s">
        <v>568</v>
      </c>
      <c r="G27" s="16">
        <v>0.5</v>
      </c>
      <c r="H27" s="17" t="s">
        <v>568</v>
      </c>
      <c r="I27" s="16">
        <v>0.5</v>
      </c>
      <c r="J27" s="17" t="s">
        <v>568</v>
      </c>
      <c r="K27" s="16">
        <v>0.5</v>
      </c>
      <c r="L27" s="17" t="s">
        <v>568</v>
      </c>
      <c r="M27" s="16">
        <v>0.5</v>
      </c>
      <c r="N27" s="17" t="s">
        <v>568</v>
      </c>
      <c r="O27" s="16">
        <v>0.5</v>
      </c>
      <c r="P27" s="17" t="s">
        <v>568</v>
      </c>
      <c r="Q27" s="15">
        <v>0.5</v>
      </c>
      <c r="R27"/>
    </row>
    <row r="28" spans="1:63" x14ac:dyDescent="0.3">
      <c r="A28" s="23">
        <v>24</v>
      </c>
      <c r="B28" t="s">
        <v>508</v>
      </c>
      <c r="C28" s="16">
        <v>95</v>
      </c>
      <c r="D28" s="17" t="s">
        <v>568</v>
      </c>
      <c r="E28" s="16">
        <v>95</v>
      </c>
      <c r="F28" s="17" t="s">
        <v>568</v>
      </c>
      <c r="G28" s="16">
        <v>95</v>
      </c>
      <c r="H28" s="17" t="s">
        <v>568</v>
      </c>
      <c r="I28" s="16">
        <v>95</v>
      </c>
      <c r="J28" s="17" t="s">
        <v>568</v>
      </c>
      <c r="K28" s="16">
        <v>95</v>
      </c>
      <c r="L28" s="17" t="s">
        <v>568</v>
      </c>
      <c r="M28" s="16">
        <v>95</v>
      </c>
      <c r="N28" s="17" t="s">
        <v>568</v>
      </c>
      <c r="O28" s="16">
        <v>95</v>
      </c>
      <c r="P28" s="17" t="s">
        <v>568</v>
      </c>
      <c r="Q28" s="15">
        <v>95</v>
      </c>
      <c r="R28"/>
    </row>
    <row r="29" spans="1:63" x14ac:dyDescent="0.3">
      <c r="A29" s="23">
        <v>25</v>
      </c>
      <c r="B29" t="s">
        <v>509</v>
      </c>
      <c r="C29" s="16">
        <v>3.5</v>
      </c>
      <c r="D29" s="17" t="s">
        <v>568</v>
      </c>
      <c r="E29" s="16">
        <v>3.5</v>
      </c>
      <c r="F29" s="17" t="s">
        <v>568</v>
      </c>
      <c r="G29" s="16">
        <v>3.5</v>
      </c>
      <c r="H29" s="17" t="s">
        <v>568</v>
      </c>
      <c r="I29" s="16">
        <v>3.5</v>
      </c>
      <c r="J29" s="17" t="s">
        <v>568</v>
      </c>
      <c r="K29" s="16">
        <v>3.5</v>
      </c>
      <c r="L29" s="17" t="s">
        <v>568</v>
      </c>
      <c r="M29" s="16">
        <v>3.5</v>
      </c>
      <c r="N29" s="17" t="s">
        <v>568</v>
      </c>
      <c r="O29" s="16">
        <v>3.5</v>
      </c>
      <c r="P29" s="17" t="s">
        <v>568</v>
      </c>
      <c r="Q29" s="15">
        <v>3.5</v>
      </c>
      <c r="R29"/>
    </row>
    <row r="30" spans="1:63" x14ac:dyDescent="0.3">
      <c r="A30" s="23">
        <v>26</v>
      </c>
      <c r="B30" t="s">
        <v>510</v>
      </c>
      <c r="C30" s="16">
        <v>12.7</v>
      </c>
      <c r="D30" s="17" t="s">
        <v>568</v>
      </c>
      <c r="E30" s="16">
        <v>12.7</v>
      </c>
      <c r="F30" s="17" t="s">
        <v>568</v>
      </c>
      <c r="G30" s="16">
        <v>12.7</v>
      </c>
      <c r="H30" s="17" t="s">
        <v>568</v>
      </c>
      <c r="I30" s="16">
        <v>12.7</v>
      </c>
      <c r="J30" s="17" t="s">
        <v>568</v>
      </c>
      <c r="K30" s="16">
        <v>12.7</v>
      </c>
      <c r="L30" s="17" t="s">
        <v>568</v>
      </c>
      <c r="M30" s="16">
        <v>12.7</v>
      </c>
      <c r="N30" s="17" t="s">
        <v>568</v>
      </c>
      <c r="O30" s="16">
        <v>12.7</v>
      </c>
      <c r="P30" s="17" t="s">
        <v>568</v>
      </c>
      <c r="Q30" s="15">
        <v>12.7</v>
      </c>
      <c r="R30"/>
      <c r="S30" t="s">
        <v>511</v>
      </c>
    </row>
    <row r="31" spans="1:63" x14ac:dyDescent="0.3">
      <c r="A31" s="23">
        <v>27</v>
      </c>
      <c r="B31" t="s">
        <v>512</v>
      </c>
      <c r="C31" s="16">
        <v>12.7</v>
      </c>
      <c r="D31" s="17" t="s">
        <v>568</v>
      </c>
      <c r="E31" s="16">
        <v>12.7</v>
      </c>
      <c r="F31" s="17" t="s">
        <v>568</v>
      </c>
      <c r="G31" s="16">
        <v>12.7</v>
      </c>
      <c r="H31" s="17" t="s">
        <v>568</v>
      </c>
      <c r="I31" s="16">
        <v>12.7</v>
      </c>
      <c r="J31" s="17" t="s">
        <v>568</v>
      </c>
      <c r="K31" s="16">
        <v>12.7</v>
      </c>
      <c r="L31" s="17" t="s">
        <v>568</v>
      </c>
      <c r="M31" s="16">
        <v>12.7</v>
      </c>
      <c r="N31" s="17" t="s">
        <v>568</v>
      </c>
      <c r="O31" s="16">
        <v>12.7</v>
      </c>
      <c r="P31" s="17" t="s">
        <v>568</v>
      </c>
      <c r="Q31" s="15">
        <v>12.7</v>
      </c>
      <c r="R31"/>
      <c r="S31" t="s">
        <v>513</v>
      </c>
    </row>
    <row r="32" spans="1:63" x14ac:dyDescent="0.3">
      <c r="A32" s="23">
        <v>28</v>
      </c>
      <c r="B32" t="s">
        <v>514</v>
      </c>
      <c r="C32" s="16">
        <v>8.33</v>
      </c>
      <c r="D32" s="17" t="s">
        <v>568</v>
      </c>
      <c r="E32" s="16">
        <v>8.33</v>
      </c>
      <c r="F32" s="17" t="s">
        <v>568</v>
      </c>
      <c r="G32" s="16">
        <v>8.33</v>
      </c>
      <c r="H32" s="17" t="s">
        <v>568</v>
      </c>
      <c r="I32" s="16">
        <v>8.33</v>
      </c>
      <c r="J32" s="17" t="s">
        <v>568</v>
      </c>
      <c r="K32" s="16">
        <v>8.33</v>
      </c>
      <c r="L32" s="17" t="s">
        <v>568</v>
      </c>
      <c r="M32" s="16">
        <v>8.33</v>
      </c>
      <c r="N32" s="17" t="s">
        <v>568</v>
      </c>
      <c r="O32" s="16">
        <v>8.33</v>
      </c>
      <c r="P32" s="17" t="s">
        <v>568</v>
      </c>
      <c r="Q32" s="15">
        <v>8.33</v>
      </c>
      <c r="R32"/>
    </row>
    <row r="33" spans="1:19" x14ac:dyDescent="0.3">
      <c r="A33" s="23">
        <v>29</v>
      </c>
      <c r="B33" t="s">
        <v>515</v>
      </c>
      <c r="C33" s="16">
        <v>1</v>
      </c>
      <c r="D33" s="17" t="s">
        <v>568</v>
      </c>
      <c r="E33" s="16">
        <v>1</v>
      </c>
      <c r="F33" s="17" t="s">
        <v>568</v>
      </c>
      <c r="G33" s="16">
        <v>1</v>
      </c>
      <c r="H33" s="17" t="s">
        <v>568</v>
      </c>
      <c r="I33" s="16">
        <v>1</v>
      </c>
      <c r="J33" s="17" t="s">
        <v>568</v>
      </c>
      <c r="K33" s="16">
        <v>1</v>
      </c>
      <c r="L33" s="17" t="s">
        <v>568</v>
      </c>
      <c r="M33" s="16">
        <v>1</v>
      </c>
      <c r="N33" s="17" t="s">
        <v>568</v>
      </c>
      <c r="O33" s="16">
        <v>1</v>
      </c>
      <c r="P33" s="17" t="s">
        <v>568</v>
      </c>
      <c r="Q33" s="15">
        <v>1</v>
      </c>
      <c r="R33"/>
      <c r="S33" t="s">
        <v>516</v>
      </c>
    </row>
    <row r="34" spans="1:19" x14ac:dyDescent="0.3">
      <c r="A34" s="23">
        <v>30</v>
      </c>
      <c r="B34" t="s">
        <v>517</v>
      </c>
      <c r="C34" s="16">
        <v>25.4</v>
      </c>
      <c r="D34" s="17" t="s">
        <v>568</v>
      </c>
      <c r="E34" s="16">
        <v>25.4</v>
      </c>
      <c r="F34" s="17" t="s">
        <v>568</v>
      </c>
      <c r="G34" s="16">
        <v>25.4</v>
      </c>
      <c r="H34" s="17" t="s">
        <v>568</v>
      </c>
      <c r="I34" s="16">
        <v>25.4</v>
      </c>
      <c r="J34" s="17" t="s">
        <v>568</v>
      </c>
      <c r="K34" s="16">
        <v>25.4</v>
      </c>
      <c r="L34" s="17" t="s">
        <v>568</v>
      </c>
      <c r="M34" s="16">
        <v>25.4</v>
      </c>
      <c r="N34" s="17" t="s">
        <v>568</v>
      </c>
      <c r="O34" s="16">
        <v>25.4</v>
      </c>
      <c r="P34" s="17" t="s">
        <v>568</v>
      </c>
      <c r="Q34" s="15">
        <v>25.4</v>
      </c>
      <c r="R34"/>
    </row>
    <row r="35" spans="1:19" x14ac:dyDescent="0.3">
      <c r="A35" s="23">
        <v>31</v>
      </c>
      <c r="B35" t="s">
        <v>518</v>
      </c>
      <c r="C35" s="16">
        <v>0.1</v>
      </c>
      <c r="D35" s="17" t="s">
        <v>568</v>
      </c>
      <c r="E35" s="16">
        <v>0.1</v>
      </c>
      <c r="F35" s="17" t="s">
        <v>568</v>
      </c>
      <c r="G35" s="16">
        <v>0.1</v>
      </c>
      <c r="H35" s="17" t="s">
        <v>568</v>
      </c>
      <c r="I35" s="16">
        <v>0.1</v>
      </c>
      <c r="J35" s="17" t="s">
        <v>568</v>
      </c>
      <c r="K35" s="16">
        <v>0.1</v>
      </c>
      <c r="L35" s="17" t="s">
        <v>568</v>
      </c>
      <c r="M35" s="16">
        <v>0.1</v>
      </c>
      <c r="N35" s="17" t="s">
        <v>568</v>
      </c>
      <c r="O35" s="16">
        <v>0.1</v>
      </c>
      <c r="P35" s="17" t="s">
        <v>568</v>
      </c>
      <c r="Q35" s="15">
        <v>0.1</v>
      </c>
      <c r="R35"/>
    </row>
    <row r="36" spans="1:19" x14ac:dyDescent="0.3">
      <c r="A36" s="23">
        <v>32</v>
      </c>
      <c r="B36" t="s">
        <v>519</v>
      </c>
      <c r="C36" s="16">
        <v>101.6</v>
      </c>
      <c r="D36" s="17" t="s">
        <v>568</v>
      </c>
      <c r="E36" s="16">
        <v>101.6</v>
      </c>
      <c r="F36" s="17" t="s">
        <v>568</v>
      </c>
      <c r="G36" s="16">
        <v>101.6</v>
      </c>
      <c r="H36" s="17" t="s">
        <v>568</v>
      </c>
      <c r="I36" s="16">
        <v>101.6</v>
      </c>
      <c r="J36" s="17" t="s">
        <v>568</v>
      </c>
      <c r="K36" s="16">
        <v>101.6</v>
      </c>
      <c r="L36" s="17" t="s">
        <v>568</v>
      </c>
      <c r="M36" s="16">
        <v>101.6</v>
      </c>
      <c r="N36" s="17" t="s">
        <v>568</v>
      </c>
      <c r="O36" s="16">
        <v>101.6</v>
      </c>
      <c r="P36" s="17" t="s">
        <v>568</v>
      </c>
      <c r="Q36" s="15">
        <v>101.6</v>
      </c>
      <c r="R36"/>
    </row>
    <row r="37" spans="1:19" x14ac:dyDescent="0.3">
      <c r="A37" s="23">
        <v>33</v>
      </c>
      <c r="B37" t="s">
        <v>520</v>
      </c>
      <c r="C37" s="16">
        <v>10</v>
      </c>
      <c r="D37" s="17" t="s">
        <v>568</v>
      </c>
      <c r="E37" s="16">
        <v>10</v>
      </c>
      <c r="F37" s="17" t="s">
        <v>568</v>
      </c>
      <c r="G37" s="16">
        <v>10</v>
      </c>
      <c r="H37" s="17" t="s">
        <v>568</v>
      </c>
      <c r="I37" s="16">
        <v>10</v>
      </c>
      <c r="J37" s="17" t="s">
        <v>568</v>
      </c>
      <c r="K37" s="16">
        <v>10</v>
      </c>
      <c r="L37" s="17" t="s">
        <v>568</v>
      </c>
      <c r="M37" s="16">
        <v>10</v>
      </c>
      <c r="N37" s="17" t="s">
        <v>568</v>
      </c>
      <c r="O37" s="16">
        <v>10</v>
      </c>
      <c r="P37" s="17" t="s">
        <v>568</v>
      </c>
      <c r="Q37" s="15">
        <v>10</v>
      </c>
      <c r="R37"/>
    </row>
    <row r="38" spans="1:19" x14ac:dyDescent="0.3">
      <c r="A38" s="23">
        <v>34</v>
      </c>
      <c r="B38" t="s">
        <v>521</v>
      </c>
      <c r="C38" s="16">
        <v>12.7</v>
      </c>
      <c r="D38" s="17" t="s">
        <v>568</v>
      </c>
      <c r="E38" s="16">
        <v>12.7</v>
      </c>
      <c r="F38" s="17" t="s">
        <v>568</v>
      </c>
      <c r="G38" s="16">
        <v>12.7</v>
      </c>
      <c r="H38" s="17" t="s">
        <v>568</v>
      </c>
      <c r="I38" s="16">
        <v>12.7</v>
      </c>
      <c r="J38" s="17" t="s">
        <v>568</v>
      </c>
      <c r="K38" s="16">
        <v>12.7</v>
      </c>
      <c r="L38" s="17" t="s">
        <v>568</v>
      </c>
      <c r="M38" s="16">
        <v>12.7</v>
      </c>
      <c r="N38" s="17" t="s">
        <v>568</v>
      </c>
      <c r="O38" s="16">
        <v>12.7</v>
      </c>
      <c r="P38" s="17" t="s">
        <v>568</v>
      </c>
      <c r="Q38" s="15">
        <v>12.7</v>
      </c>
      <c r="R38"/>
    </row>
    <row r="39" spans="1:19" x14ac:dyDescent="0.3">
      <c r="A39" s="23">
        <v>35</v>
      </c>
      <c r="B39" t="s">
        <v>522</v>
      </c>
      <c r="C39" s="16">
        <v>3</v>
      </c>
      <c r="D39" s="17" t="s">
        <v>568</v>
      </c>
      <c r="E39" s="16">
        <v>3</v>
      </c>
      <c r="F39" s="17" t="s">
        <v>568</v>
      </c>
      <c r="G39" s="16">
        <v>3</v>
      </c>
      <c r="H39" s="17" t="s">
        <v>568</v>
      </c>
      <c r="I39" s="16">
        <v>3</v>
      </c>
      <c r="J39" s="17" t="s">
        <v>568</v>
      </c>
      <c r="K39" s="16">
        <v>3</v>
      </c>
      <c r="L39" s="17" t="s">
        <v>568</v>
      </c>
      <c r="M39" s="16">
        <v>3</v>
      </c>
      <c r="N39" s="17" t="s">
        <v>80</v>
      </c>
      <c r="O39" s="16">
        <v>0</v>
      </c>
      <c r="P39" s="17" t="s">
        <v>568</v>
      </c>
      <c r="Q39" s="15">
        <v>0</v>
      </c>
      <c r="R39"/>
    </row>
    <row r="40" spans="1:19" x14ac:dyDescent="0.3">
      <c r="A40" s="23">
        <v>36</v>
      </c>
      <c r="B40" t="s">
        <v>83</v>
      </c>
      <c r="C40" s="16">
        <v>1.6</v>
      </c>
      <c r="D40" s="17" t="s">
        <v>568</v>
      </c>
      <c r="E40" s="16">
        <v>1.6</v>
      </c>
      <c r="F40" s="17" t="s">
        <v>568</v>
      </c>
      <c r="G40" s="16">
        <v>1.6</v>
      </c>
      <c r="H40" s="17" t="s">
        <v>568</v>
      </c>
      <c r="I40" s="16">
        <v>1.6</v>
      </c>
      <c r="J40" s="17" t="s">
        <v>568</v>
      </c>
      <c r="K40" s="16">
        <v>1.6</v>
      </c>
      <c r="L40" s="17" t="s">
        <v>568</v>
      </c>
      <c r="M40" s="16">
        <v>1.6</v>
      </c>
      <c r="N40" s="17" t="s">
        <v>568</v>
      </c>
      <c r="O40" s="16">
        <v>1.6</v>
      </c>
      <c r="P40" s="17" t="s">
        <v>568</v>
      </c>
      <c r="Q40" s="15">
        <v>1.6</v>
      </c>
      <c r="R40"/>
    </row>
    <row r="41" spans="1:19" x14ac:dyDescent="0.3">
      <c r="A41" s="23">
        <v>37</v>
      </c>
      <c r="B41" t="s">
        <v>245</v>
      </c>
      <c r="C41" s="16" t="b">
        <v>0</v>
      </c>
      <c r="D41" s="17" t="s">
        <v>568</v>
      </c>
      <c r="E41" s="16" t="b">
        <v>0</v>
      </c>
      <c r="F41" s="17" t="s">
        <v>568</v>
      </c>
      <c r="G41" s="16" t="b">
        <v>0</v>
      </c>
      <c r="H41" s="17" t="s">
        <v>568</v>
      </c>
      <c r="I41" s="16" t="b">
        <v>0</v>
      </c>
      <c r="J41" s="17" t="s">
        <v>568</v>
      </c>
      <c r="K41" s="16" t="b">
        <v>0</v>
      </c>
      <c r="L41" s="17" t="s">
        <v>568</v>
      </c>
      <c r="M41" s="16" t="b">
        <v>0</v>
      </c>
      <c r="N41" s="17" t="s">
        <v>568</v>
      </c>
      <c r="O41" s="16" t="b">
        <v>0</v>
      </c>
      <c r="P41" s="17" t="s">
        <v>568</v>
      </c>
      <c r="Q41" s="15" t="b">
        <v>0</v>
      </c>
      <c r="R41"/>
      <c r="S41" t="s">
        <v>523</v>
      </c>
    </row>
    <row r="42" spans="1:19" s="25" customFormat="1" ht="15" thickBot="1" x14ac:dyDescent="0.35">
      <c r="A42" s="24">
        <v>38</v>
      </c>
      <c r="B42" s="25" t="s">
        <v>85</v>
      </c>
      <c r="C42" s="27">
        <v>7</v>
      </c>
      <c r="D42" s="28" t="s">
        <v>568</v>
      </c>
      <c r="E42" s="27">
        <v>7</v>
      </c>
      <c r="F42" s="28" t="s">
        <v>568</v>
      </c>
      <c r="G42" s="27">
        <v>7</v>
      </c>
      <c r="H42" s="28" t="s">
        <v>568</v>
      </c>
      <c r="I42" s="27">
        <v>7</v>
      </c>
      <c r="J42" s="28" t="s">
        <v>568</v>
      </c>
      <c r="K42" s="27">
        <v>7</v>
      </c>
      <c r="L42" s="28" t="s">
        <v>568</v>
      </c>
      <c r="M42" s="27">
        <v>7</v>
      </c>
      <c r="N42" s="28" t="s">
        <v>568</v>
      </c>
      <c r="O42" s="27">
        <v>7</v>
      </c>
      <c r="P42" s="28" t="s">
        <v>568</v>
      </c>
      <c r="Q42" s="29">
        <v>7</v>
      </c>
    </row>
    <row r="44" spans="1:19" x14ac:dyDescent="0.3">
      <c r="B44" t="s">
        <v>625</v>
      </c>
    </row>
  </sheetData>
  <pageMargins left="0.7" right="0.7" top="0.75" bottom="0.75" header="0.3" footer="0.3"/>
  <pageSetup orientation="portrait" horizontalDpi="1200" verticalDpi="1200"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1EAF55-7984-406C-AB29-72FB4C2D5643}">
  <sheetPr codeName="Sheet27">
    <tabColor theme="2"/>
  </sheetPr>
  <dimension ref="A1:S45"/>
  <sheetViews>
    <sheetView workbookViewId="0">
      <selection activeCell="B45" sqref="B45"/>
    </sheetView>
  </sheetViews>
  <sheetFormatPr defaultRowHeight="14.4" x14ac:dyDescent="0.3"/>
  <cols>
    <col min="1" max="1" width="3" bestFit="1" customWidth="1"/>
    <col min="2" max="2" width="38" bestFit="1" customWidth="1"/>
    <col min="3" max="3" width="10.44140625" style="11" customWidth="1"/>
    <col min="4" max="4" width="10.88671875" style="12" hidden="1" customWidth="1"/>
    <col min="5" max="5" width="10.44140625" style="11" customWidth="1"/>
    <col min="6" max="6" width="10.88671875" style="12" hidden="1" customWidth="1"/>
    <col min="7" max="7" width="10.6640625" style="11" customWidth="1"/>
    <col min="8" max="8" width="10.88671875" style="12" hidden="1" customWidth="1"/>
    <col min="9" max="9" width="9.44140625" style="11" customWidth="1"/>
    <col min="10" max="10" width="11.33203125" style="12" hidden="1" customWidth="1"/>
    <col min="11" max="11" width="9" style="11" customWidth="1"/>
    <col min="12" max="12" width="11" style="12" hidden="1" customWidth="1"/>
    <col min="13" max="13" width="9.109375" style="11" customWidth="1"/>
    <col min="14" max="14" width="10.5546875" style="12" hidden="1" customWidth="1"/>
    <col min="15" max="15" width="9.33203125" style="11" customWidth="1"/>
    <col min="16" max="16" width="11.109375" style="12" hidden="1" customWidth="1"/>
    <col min="17" max="17" width="8.6640625" style="11" customWidth="1"/>
    <col min="18" max="18" width="15.88671875" style="12" customWidth="1"/>
    <col min="19" max="19" width="12.88671875" customWidth="1"/>
  </cols>
  <sheetData>
    <row r="1" spans="1:19" x14ac:dyDescent="0.3">
      <c r="C1" s="7"/>
      <c r="D1" s="7"/>
      <c r="E1" s="7"/>
      <c r="F1" s="7"/>
      <c r="G1" s="7"/>
      <c r="H1" s="7"/>
      <c r="I1" s="7"/>
      <c r="J1" s="7"/>
      <c r="K1" s="7"/>
      <c r="L1" s="7"/>
      <c r="M1" s="7"/>
      <c r="N1" s="7"/>
      <c r="O1" s="7"/>
      <c r="P1" s="7"/>
      <c r="Q1" s="7"/>
      <c r="R1" s="7"/>
    </row>
    <row r="2" spans="1:19" ht="15.6" x14ac:dyDescent="0.3">
      <c r="B2" s="41" t="s">
        <v>710</v>
      </c>
      <c r="C2" s="7"/>
      <c r="D2" s="7"/>
      <c r="E2" s="7"/>
      <c r="F2" s="7"/>
      <c r="G2" s="7"/>
      <c r="H2" s="7"/>
      <c r="I2" s="7"/>
      <c r="J2" s="7"/>
      <c r="K2" s="7"/>
      <c r="L2" s="7"/>
      <c r="M2" s="7"/>
      <c r="N2" s="7"/>
      <c r="O2" s="7"/>
      <c r="P2" s="7"/>
      <c r="Q2" s="7"/>
      <c r="R2" s="7"/>
    </row>
    <row r="3" spans="1:19" ht="16.2" thickBot="1" x14ac:dyDescent="0.35">
      <c r="B3" s="41"/>
      <c r="C3" s="7"/>
      <c r="D3" s="7"/>
      <c r="E3" s="7"/>
      <c r="F3" s="7"/>
      <c r="G3" s="7"/>
      <c r="H3" s="7"/>
      <c r="I3" s="7"/>
      <c r="J3" s="7"/>
      <c r="K3" s="7"/>
      <c r="L3" s="7"/>
      <c r="M3" s="7"/>
      <c r="N3" s="7"/>
      <c r="O3" s="7"/>
      <c r="P3" s="7"/>
      <c r="Q3" s="7"/>
      <c r="R3" s="7"/>
    </row>
    <row r="4" spans="1:19" ht="43.2" x14ac:dyDescent="0.3">
      <c r="A4" s="18" t="s">
        <v>0</v>
      </c>
      <c r="B4" s="19" t="s">
        <v>56</v>
      </c>
      <c r="C4" s="20" t="s">
        <v>692</v>
      </c>
      <c r="D4" s="20" t="s">
        <v>706</v>
      </c>
      <c r="E4" s="20" t="s">
        <v>541</v>
      </c>
      <c r="F4" s="20" t="s">
        <v>58</v>
      </c>
      <c r="G4" s="20" t="s">
        <v>676</v>
      </c>
      <c r="H4" s="20" t="s">
        <v>59</v>
      </c>
      <c r="I4" s="20" t="s">
        <v>543</v>
      </c>
      <c r="J4" s="20" t="s">
        <v>60</v>
      </c>
      <c r="K4" s="20" t="s">
        <v>552</v>
      </c>
      <c r="L4" s="20" t="s">
        <v>62</v>
      </c>
      <c r="M4" s="20" t="s">
        <v>677</v>
      </c>
      <c r="N4" s="20" t="s">
        <v>274</v>
      </c>
      <c r="O4" s="20" t="s">
        <v>678</v>
      </c>
      <c r="P4" s="20" t="s">
        <v>275</v>
      </c>
      <c r="Q4" s="20" t="s">
        <v>554</v>
      </c>
      <c r="R4" s="21" t="s">
        <v>63</v>
      </c>
      <c r="S4" s="42" t="s">
        <v>712</v>
      </c>
    </row>
    <row r="5" spans="1:19" x14ac:dyDescent="0.3">
      <c r="A5" s="23">
        <v>1</v>
      </c>
      <c r="B5" t="s">
        <v>474</v>
      </c>
      <c r="C5" s="16" t="b">
        <v>0</v>
      </c>
      <c r="D5" s="17" t="s">
        <v>568</v>
      </c>
      <c r="E5" s="16" t="b">
        <v>0</v>
      </c>
      <c r="F5" s="17" t="s">
        <v>568</v>
      </c>
      <c r="G5" s="16" t="b">
        <v>0</v>
      </c>
      <c r="H5" s="17" t="s">
        <v>568</v>
      </c>
      <c r="I5" s="16" t="b">
        <v>0</v>
      </c>
      <c r="J5" s="17" t="s">
        <v>568</v>
      </c>
      <c r="K5" s="16" t="b">
        <v>0</v>
      </c>
      <c r="L5" s="17" t="s">
        <v>568</v>
      </c>
      <c r="M5" s="16" t="b">
        <v>0</v>
      </c>
      <c r="N5" s="17" t="s">
        <v>568</v>
      </c>
      <c r="O5" s="16" t="b">
        <v>0</v>
      </c>
      <c r="P5" s="17" t="s">
        <v>568</v>
      </c>
      <c r="Q5" s="15" t="b">
        <v>0</v>
      </c>
      <c r="R5"/>
    </row>
    <row r="6" spans="1:19" x14ac:dyDescent="0.3">
      <c r="A6" s="23">
        <v>2</v>
      </c>
      <c r="B6" t="s">
        <v>475</v>
      </c>
      <c r="C6" s="16" t="b">
        <v>0</v>
      </c>
      <c r="D6" s="17" t="s">
        <v>568</v>
      </c>
      <c r="E6" s="16" t="b">
        <v>0</v>
      </c>
      <c r="F6" s="17" t="s">
        <v>568</v>
      </c>
      <c r="G6" s="16" t="b">
        <v>0</v>
      </c>
      <c r="H6" s="17" t="s">
        <v>568</v>
      </c>
      <c r="I6" s="16" t="b">
        <v>0</v>
      </c>
      <c r="J6" s="17" t="s">
        <v>568</v>
      </c>
      <c r="K6" s="16" t="b">
        <v>0</v>
      </c>
      <c r="L6" s="17" t="s">
        <v>568</v>
      </c>
      <c r="M6" s="16" t="b">
        <v>0</v>
      </c>
      <c r="N6" s="17" t="s">
        <v>568</v>
      </c>
      <c r="O6" s="16" t="b">
        <v>0</v>
      </c>
      <c r="P6" s="17" t="s">
        <v>568</v>
      </c>
      <c r="Q6" s="15" t="b">
        <v>0</v>
      </c>
      <c r="R6"/>
    </row>
    <row r="7" spans="1:19" x14ac:dyDescent="0.3">
      <c r="A7" s="23">
        <v>3</v>
      </c>
      <c r="B7" t="s">
        <v>476</v>
      </c>
      <c r="C7" s="16">
        <v>46</v>
      </c>
      <c r="D7" s="17" t="s">
        <v>568</v>
      </c>
      <c r="E7" s="16">
        <v>46</v>
      </c>
      <c r="F7" s="17" t="s">
        <v>568</v>
      </c>
      <c r="G7" s="16">
        <v>46</v>
      </c>
      <c r="H7" s="17" t="s">
        <v>568</v>
      </c>
      <c r="I7" s="16">
        <v>46</v>
      </c>
      <c r="J7" s="17" t="s">
        <v>568</v>
      </c>
      <c r="K7" s="16">
        <v>46</v>
      </c>
      <c r="L7" s="17" t="s">
        <v>568</v>
      </c>
      <c r="M7" s="16">
        <v>46</v>
      </c>
      <c r="N7" s="17" t="s">
        <v>568</v>
      </c>
      <c r="O7" s="16">
        <v>46</v>
      </c>
      <c r="P7" s="17" t="s">
        <v>568</v>
      </c>
      <c r="Q7" s="15">
        <v>46</v>
      </c>
      <c r="R7"/>
    </row>
    <row r="8" spans="1:19" x14ac:dyDescent="0.3">
      <c r="A8" s="23">
        <v>4</v>
      </c>
      <c r="B8" t="s">
        <v>477</v>
      </c>
      <c r="C8" s="16">
        <v>1</v>
      </c>
      <c r="D8" s="17" t="s">
        <v>568</v>
      </c>
      <c r="E8" s="16">
        <v>1</v>
      </c>
      <c r="F8" s="17" t="s">
        <v>568</v>
      </c>
      <c r="G8" s="16">
        <v>1</v>
      </c>
      <c r="H8" s="17" t="s">
        <v>568</v>
      </c>
      <c r="I8" s="16">
        <v>1</v>
      </c>
      <c r="J8" s="17" t="s">
        <v>568</v>
      </c>
      <c r="K8" s="16">
        <v>1</v>
      </c>
      <c r="L8" s="17" t="s">
        <v>568</v>
      </c>
      <c r="M8" s="16">
        <v>1</v>
      </c>
      <c r="N8" s="17" t="s">
        <v>568</v>
      </c>
      <c r="O8" s="16">
        <v>1</v>
      </c>
      <c r="P8" s="17" t="s">
        <v>568</v>
      </c>
      <c r="Q8" s="15">
        <v>1</v>
      </c>
      <c r="R8"/>
      <c r="S8" t="s">
        <v>478</v>
      </c>
    </row>
    <row r="9" spans="1:19" x14ac:dyDescent="0.3">
      <c r="A9" s="23">
        <v>5</v>
      </c>
      <c r="B9" t="s">
        <v>479</v>
      </c>
      <c r="C9" s="16" t="b">
        <v>1</v>
      </c>
      <c r="D9" s="17" t="s">
        <v>568</v>
      </c>
      <c r="E9" s="16" t="b">
        <v>1</v>
      </c>
      <c r="F9" s="17" t="s">
        <v>568</v>
      </c>
      <c r="G9" s="16" t="b">
        <v>1</v>
      </c>
      <c r="H9" s="17" t="s">
        <v>80</v>
      </c>
      <c r="I9" s="16" t="b">
        <v>0</v>
      </c>
      <c r="J9" s="17" t="s">
        <v>568</v>
      </c>
      <c r="K9" s="16" t="b">
        <v>0</v>
      </c>
      <c r="L9" s="17" t="s">
        <v>568</v>
      </c>
      <c r="M9" s="16" t="b">
        <v>0</v>
      </c>
      <c r="N9" s="17" t="s">
        <v>568</v>
      </c>
      <c r="O9" s="16" t="b">
        <v>0</v>
      </c>
      <c r="P9" s="17" t="s">
        <v>568</v>
      </c>
      <c r="Q9" s="15" t="b">
        <v>0</v>
      </c>
      <c r="R9"/>
      <c r="S9" t="s">
        <v>480</v>
      </c>
    </row>
    <row r="10" spans="1:19" x14ac:dyDescent="0.3">
      <c r="A10" s="23">
        <v>6</v>
      </c>
      <c r="B10" t="s">
        <v>481</v>
      </c>
      <c r="C10" s="16">
        <v>-1</v>
      </c>
      <c r="D10" s="17" t="s">
        <v>568</v>
      </c>
      <c r="E10" s="16">
        <v>-1</v>
      </c>
      <c r="F10" s="17" t="s">
        <v>568</v>
      </c>
      <c r="G10" s="16">
        <v>-1</v>
      </c>
      <c r="H10" s="17" t="s">
        <v>568</v>
      </c>
      <c r="I10" s="16">
        <v>-1</v>
      </c>
      <c r="J10" s="17" t="s">
        <v>568</v>
      </c>
      <c r="K10" s="16">
        <v>-1</v>
      </c>
      <c r="L10" s="17" t="s">
        <v>568</v>
      </c>
      <c r="M10" s="16">
        <v>-1</v>
      </c>
      <c r="N10" s="17" t="s">
        <v>568</v>
      </c>
      <c r="O10" s="16">
        <v>-1</v>
      </c>
      <c r="P10" s="17" t="s">
        <v>568</v>
      </c>
      <c r="Q10" s="15">
        <v>-1</v>
      </c>
      <c r="R10"/>
      <c r="S10" t="s">
        <v>482</v>
      </c>
    </row>
    <row r="11" spans="1:19" x14ac:dyDescent="0.3">
      <c r="A11" s="23">
        <v>7</v>
      </c>
      <c r="B11" t="s">
        <v>483</v>
      </c>
      <c r="C11" s="16" t="s">
        <v>524</v>
      </c>
      <c r="D11" s="17" t="s">
        <v>568</v>
      </c>
      <c r="E11" s="16" t="s">
        <v>524</v>
      </c>
      <c r="F11" s="17" t="s">
        <v>568</v>
      </c>
      <c r="G11" s="16" t="s">
        <v>524</v>
      </c>
      <c r="H11" s="17" t="s">
        <v>568</v>
      </c>
      <c r="I11" s="16" t="s">
        <v>524</v>
      </c>
      <c r="J11" s="17" t="s">
        <v>568</v>
      </c>
      <c r="K11" s="16" t="s">
        <v>524</v>
      </c>
      <c r="L11" s="17"/>
      <c r="M11" s="16" t="s">
        <v>524</v>
      </c>
      <c r="N11" s="17" t="s">
        <v>568</v>
      </c>
      <c r="O11" s="16" t="s">
        <v>524</v>
      </c>
      <c r="P11" s="17" t="s">
        <v>568</v>
      </c>
      <c r="Q11" s="15" t="s">
        <v>524</v>
      </c>
      <c r="R11"/>
      <c r="S11" t="s">
        <v>525</v>
      </c>
    </row>
    <row r="12" spans="1:19" x14ac:dyDescent="0.3">
      <c r="A12" s="23">
        <v>8</v>
      </c>
      <c r="B12" t="s">
        <v>486</v>
      </c>
      <c r="C12" s="16" t="s">
        <v>487</v>
      </c>
      <c r="D12" s="17" t="s">
        <v>568</v>
      </c>
      <c r="E12" s="16" t="s">
        <v>487</v>
      </c>
      <c r="F12" s="17" t="s">
        <v>568</v>
      </c>
      <c r="G12" s="16" t="s">
        <v>487</v>
      </c>
      <c r="H12" s="17" t="s">
        <v>568</v>
      </c>
      <c r="I12" s="16" t="s">
        <v>487</v>
      </c>
      <c r="J12" s="17" t="s">
        <v>568</v>
      </c>
      <c r="K12" s="16" t="s">
        <v>487</v>
      </c>
      <c r="L12" s="17" t="s">
        <v>568</v>
      </c>
      <c r="M12" s="16" t="s">
        <v>487</v>
      </c>
      <c r="N12" s="17" t="s">
        <v>568</v>
      </c>
      <c r="O12" s="16" t="s">
        <v>487</v>
      </c>
      <c r="P12" s="17" t="s">
        <v>568</v>
      </c>
      <c r="Q12" s="15" t="s">
        <v>487</v>
      </c>
      <c r="R12"/>
    </row>
    <row r="13" spans="1:19" x14ac:dyDescent="0.3">
      <c r="A13" s="23">
        <v>9</v>
      </c>
      <c r="B13" t="s">
        <v>488</v>
      </c>
      <c r="C13" s="16">
        <v>2E-3</v>
      </c>
      <c r="D13" s="17" t="s">
        <v>568</v>
      </c>
      <c r="E13" s="16">
        <v>2E-3</v>
      </c>
      <c r="F13" s="17" t="s">
        <v>568</v>
      </c>
      <c r="G13" s="16">
        <v>2E-3</v>
      </c>
      <c r="H13" s="17" t="s">
        <v>568</v>
      </c>
      <c r="I13" s="16">
        <v>2E-3</v>
      </c>
      <c r="J13" s="17" t="s">
        <v>568</v>
      </c>
      <c r="K13" s="16">
        <v>2E-3</v>
      </c>
      <c r="L13" s="17" t="s">
        <v>568</v>
      </c>
      <c r="M13" s="16">
        <v>2E-3</v>
      </c>
      <c r="N13" s="17" t="s">
        <v>568</v>
      </c>
      <c r="O13" s="16">
        <v>2E-3</v>
      </c>
      <c r="P13" s="17" t="s">
        <v>568</v>
      </c>
      <c r="Q13" s="15">
        <v>2E-3</v>
      </c>
      <c r="R13"/>
    </row>
    <row r="14" spans="1:19" x14ac:dyDescent="0.3">
      <c r="A14" s="23">
        <v>10</v>
      </c>
      <c r="B14" t="s">
        <v>489</v>
      </c>
      <c r="C14" s="16">
        <v>100</v>
      </c>
      <c r="D14" s="17" t="s">
        <v>568</v>
      </c>
      <c r="E14" s="16">
        <v>100</v>
      </c>
      <c r="F14" s="17" t="s">
        <v>568</v>
      </c>
      <c r="G14" s="16">
        <v>100</v>
      </c>
      <c r="H14" s="17" t="s">
        <v>568</v>
      </c>
      <c r="I14" s="16">
        <v>100</v>
      </c>
      <c r="J14" s="17" t="s">
        <v>568</v>
      </c>
      <c r="K14" s="16">
        <v>100</v>
      </c>
      <c r="L14" s="17" t="s">
        <v>568</v>
      </c>
      <c r="M14" s="16">
        <v>100</v>
      </c>
      <c r="N14" s="17" t="s">
        <v>568</v>
      </c>
      <c r="O14" s="16">
        <v>100</v>
      </c>
      <c r="P14" s="17" t="s">
        <v>568</v>
      </c>
      <c r="Q14" s="15">
        <v>100</v>
      </c>
      <c r="R14"/>
      <c r="S14" t="s">
        <v>490</v>
      </c>
    </row>
    <row r="15" spans="1:19" x14ac:dyDescent="0.3">
      <c r="A15" s="23">
        <v>11</v>
      </c>
      <c r="B15" t="s">
        <v>491</v>
      </c>
      <c r="C15" s="16" t="s">
        <v>492</v>
      </c>
      <c r="D15" s="17" t="s">
        <v>568</v>
      </c>
      <c r="E15" s="16" t="s">
        <v>492</v>
      </c>
      <c r="F15" s="17" t="s">
        <v>568</v>
      </c>
      <c r="G15" s="16" t="s">
        <v>492</v>
      </c>
      <c r="H15" s="17" t="s">
        <v>568</v>
      </c>
      <c r="I15" s="16" t="s">
        <v>492</v>
      </c>
      <c r="J15" s="17" t="s">
        <v>568</v>
      </c>
      <c r="K15" s="16" t="s">
        <v>492</v>
      </c>
      <c r="L15" s="17" t="s">
        <v>568</v>
      </c>
      <c r="M15" s="16" t="s">
        <v>492</v>
      </c>
      <c r="N15" s="17" t="s">
        <v>568</v>
      </c>
      <c r="O15" s="16" t="s">
        <v>492</v>
      </c>
      <c r="P15" s="17" t="s">
        <v>568</v>
      </c>
      <c r="Q15" s="15" t="s">
        <v>492</v>
      </c>
      <c r="R15"/>
    </row>
    <row r="16" spans="1:19" x14ac:dyDescent="0.3">
      <c r="A16" s="23">
        <v>12</v>
      </c>
      <c r="B16" t="s">
        <v>493</v>
      </c>
      <c r="C16" s="16" t="s">
        <v>494</v>
      </c>
      <c r="D16" s="17" t="s">
        <v>568</v>
      </c>
      <c r="E16" s="16" t="s">
        <v>494</v>
      </c>
      <c r="F16" s="17" t="s">
        <v>568</v>
      </c>
      <c r="G16" s="16" t="s">
        <v>494</v>
      </c>
      <c r="H16" s="17" t="s">
        <v>568</v>
      </c>
      <c r="I16" s="16" t="s">
        <v>494</v>
      </c>
      <c r="J16" s="17" t="s">
        <v>568</v>
      </c>
      <c r="K16" s="16" t="s">
        <v>494</v>
      </c>
      <c r="L16" s="17" t="s">
        <v>568</v>
      </c>
      <c r="M16" s="16" t="s">
        <v>494</v>
      </c>
      <c r="N16" s="17" t="s">
        <v>568</v>
      </c>
      <c r="O16" s="16" t="s">
        <v>494</v>
      </c>
      <c r="P16" s="17" t="s">
        <v>568</v>
      </c>
      <c r="Q16" s="15" t="s">
        <v>494</v>
      </c>
      <c r="R16"/>
    </row>
    <row r="17" spans="1:19" x14ac:dyDescent="0.3">
      <c r="A17" s="23">
        <v>13</v>
      </c>
      <c r="B17" t="s">
        <v>495</v>
      </c>
      <c r="C17" s="16">
        <v>1200</v>
      </c>
      <c r="D17" s="17" t="s">
        <v>568</v>
      </c>
      <c r="E17" s="16">
        <v>1200</v>
      </c>
      <c r="F17" s="17" t="s">
        <v>568</v>
      </c>
      <c r="G17" s="16">
        <v>1200</v>
      </c>
      <c r="H17" s="17" t="s">
        <v>568</v>
      </c>
      <c r="I17" s="16">
        <v>1200</v>
      </c>
      <c r="J17" s="17" t="s">
        <v>568</v>
      </c>
      <c r="K17" s="16">
        <v>1200</v>
      </c>
      <c r="L17" s="17" t="s">
        <v>568</v>
      </c>
      <c r="M17" s="16">
        <v>1200</v>
      </c>
      <c r="N17" s="17" t="s">
        <v>568</v>
      </c>
      <c r="O17" s="16">
        <v>1200</v>
      </c>
      <c r="P17" s="17" t="s">
        <v>568</v>
      </c>
      <c r="Q17" s="15">
        <v>1200</v>
      </c>
      <c r="R17"/>
      <c r="S17" t="s">
        <v>496</v>
      </c>
    </row>
    <row r="18" spans="1:19" x14ac:dyDescent="0.3">
      <c r="A18" s="23">
        <v>14</v>
      </c>
      <c r="B18" t="s">
        <v>497</v>
      </c>
      <c r="C18" s="16">
        <v>181</v>
      </c>
      <c r="D18" s="17" t="s">
        <v>568</v>
      </c>
      <c r="E18" s="16">
        <v>181</v>
      </c>
      <c r="F18" s="17" t="s">
        <v>568</v>
      </c>
      <c r="G18" s="16">
        <v>181</v>
      </c>
      <c r="H18" s="17" t="s">
        <v>568</v>
      </c>
      <c r="I18" s="16">
        <v>181</v>
      </c>
      <c r="J18" s="17" t="s">
        <v>568</v>
      </c>
      <c r="K18" s="16">
        <v>181</v>
      </c>
      <c r="L18" s="17" t="s">
        <v>568</v>
      </c>
      <c r="M18" s="16">
        <v>181</v>
      </c>
      <c r="N18" s="17" t="s">
        <v>568</v>
      </c>
      <c r="O18" s="16">
        <v>181</v>
      </c>
      <c r="P18" s="17" t="s">
        <v>568</v>
      </c>
      <c r="Q18" s="15">
        <v>181</v>
      </c>
      <c r="R18"/>
    </row>
    <row r="19" spans="1:19" x14ac:dyDescent="0.3">
      <c r="A19" s="23">
        <v>15</v>
      </c>
      <c r="B19" t="s">
        <v>526</v>
      </c>
      <c r="C19" s="16">
        <v>11</v>
      </c>
      <c r="D19" s="17" t="s">
        <v>568</v>
      </c>
      <c r="E19" s="16">
        <v>11</v>
      </c>
      <c r="F19" s="17" t="s">
        <v>568</v>
      </c>
      <c r="G19" s="16">
        <v>11</v>
      </c>
      <c r="H19" s="17" t="s">
        <v>568</v>
      </c>
      <c r="I19" s="16">
        <v>11</v>
      </c>
      <c r="J19" s="17" t="s">
        <v>568</v>
      </c>
      <c r="K19" s="16">
        <v>11</v>
      </c>
      <c r="L19" s="17" t="s">
        <v>568</v>
      </c>
      <c r="M19" s="16">
        <v>11</v>
      </c>
      <c r="N19" s="17" t="s">
        <v>568</v>
      </c>
      <c r="O19" s="16">
        <v>11</v>
      </c>
      <c r="P19" s="17" t="s">
        <v>568</v>
      </c>
      <c r="Q19" s="15">
        <v>11</v>
      </c>
      <c r="R19"/>
    </row>
    <row r="20" spans="1:19" x14ac:dyDescent="0.3">
      <c r="A20" s="23">
        <v>16</v>
      </c>
      <c r="B20" t="s">
        <v>498</v>
      </c>
      <c r="C20" s="16">
        <v>50.8</v>
      </c>
      <c r="D20" s="17" t="s">
        <v>568</v>
      </c>
      <c r="E20" s="16">
        <v>50.8</v>
      </c>
      <c r="F20" s="17" t="s">
        <v>568</v>
      </c>
      <c r="G20" s="16">
        <v>50.8</v>
      </c>
      <c r="H20" s="17" t="s">
        <v>568</v>
      </c>
      <c r="I20" s="16">
        <v>50.8</v>
      </c>
      <c r="J20" s="17" t="s">
        <v>568</v>
      </c>
      <c r="K20" s="16">
        <v>50.8</v>
      </c>
      <c r="L20" s="17" t="s">
        <v>568</v>
      </c>
      <c r="M20" s="16">
        <v>50.8</v>
      </c>
      <c r="N20" s="17" t="s">
        <v>568</v>
      </c>
      <c r="O20" s="16">
        <v>50.8</v>
      </c>
      <c r="P20" s="17" t="s">
        <v>568</v>
      </c>
      <c r="Q20" s="15">
        <v>50.8</v>
      </c>
      <c r="R20"/>
    </row>
    <row r="21" spans="1:19" x14ac:dyDescent="0.3">
      <c r="A21" s="23">
        <v>17</v>
      </c>
      <c r="B21" t="s">
        <v>499</v>
      </c>
      <c r="C21" s="16">
        <v>6</v>
      </c>
      <c r="D21" s="17" t="s">
        <v>568</v>
      </c>
      <c r="E21" s="16">
        <v>6</v>
      </c>
      <c r="F21" s="17" t="s">
        <v>568</v>
      </c>
      <c r="G21" s="16">
        <v>6</v>
      </c>
      <c r="H21" s="17" t="s">
        <v>568</v>
      </c>
      <c r="I21" s="16">
        <v>6</v>
      </c>
      <c r="J21" s="17" t="s">
        <v>568</v>
      </c>
      <c r="K21" s="16">
        <v>6</v>
      </c>
      <c r="L21" s="17" t="s">
        <v>568</v>
      </c>
      <c r="M21" s="16">
        <v>6</v>
      </c>
      <c r="N21" s="17" t="s">
        <v>568</v>
      </c>
      <c r="O21" s="16">
        <v>6</v>
      </c>
      <c r="P21" s="17" t="s">
        <v>568</v>
      </c>
      <c r="Q21" s="15">
        <v>6</v>
      </c>
      <c r="R21"/>
    </row>
    <row r="22" spans="1:19" x14ac:dyDescent="0.3">
      <c r="A22" s="23">
        <v>18</v>
      </c>
      <c r="B22" t="s">
        <v>429</v>
      </c>
      <c r="C22" s="16">
        <v>6</v>
      </c>
      <c r="D22" s="17" t="s">
        <v>568</v>
      </c>
      <c r="E22" s="16">
        <v>6</v>
      </c>
      <c r="F22" s="17" t="s">
        <v>568</v>
      </c>
      <c r="G22" s="16">
        <v>6</v>
      </c>
      <c r="H22" s="17" t="s">
        <v>568</v>
      </c>
      <c r="I22" s="16">
        <v>6</v>
      </c>
      <c r="J22" s="17" t="s">
        <v>568</v>
      </c>
      <c r="K22" s="16">
        <v>6</v>
      </c>
      <c r="L22" s="17" t="s">
        <v>568</v>
      </c>
      <c r="M22" s="16">
        <v>6</v>
      </c>
      <c r="N22" s="17" t="s">
        <v>568</v>
      </c>
      <c r="O22" s="16">
        <v>6</v>
      </c>
      <c r="P22" s="17" t="s">
        <v>568</v>
      </c>
      <c r="Q22" s="15">
        <v>6</v>
      </c>
      <c r="R22"/>
    </row>
    <row r="23" spans="1:19" x14ac:dyDescent="0.3">
      <c r="A23" s="23">
        <v>19</v>
      </c>
      <c r="B23" t="s">
        <v>502</v>
      </c>
      <c r="C23" s="16">
        <v>0.8</v>
      </c>
      <c r="D23" s="17" t="s">
        <v>568</v>
      </c>
      <c r="E23" s="16">
        <v>0.8</v>
      </c>
      <c r="F23" s="17" t="s">
        <v>568</v>
      </c>
      <c r="G23" s="16">
        <v>0.8</v>
      </c>
      <c r="H23" s="17" t="s">
        <v>568</v>
      </c>
      <c r="I23" s="16">
        <v>0.8</v>
      </c>
      <c r="J23" s="17" t="s">
        <v>568</v>
      </c>
      <c r="K23" s="16">
        <v>0.8</v>
      </c>
      <c r="L23" s="17" t="s">
        <v>568</v>
      </c>
      <c r="M23" s="16">
        <v>0.8</v>
      </c>
      <c r="N23" s="17" t="s">
        <v>568</v>
      </c>
      <c r="O23" s="16">
        <v>0.8</v>
      </c>
      <c r="P23" s="17" t="s">
        <v>568</v>
      </c>
      <c r="Q23" s="15">
        <v>0.8</v>
      </c>
      <c r="R23"/>
    </row>
    <row r="24" spans="1:19" x14ac:dyDescent="0.3">
      <c r="A24" s="23">
        <v>20</v>
      </c>
      <c r="B24" t="s">
        <v>503</v>
      </c>
      <c r="C24" s="16">
        <v>10</v>
      </c>
      <c r="D24" s="17" t="s">
        <v>568</v>
      </c>
      <c r="E24" s="16">
        <v>10</v>
      </c>
      <c r="F24" s="17" t="s">
        <v>568</v>
      </c>
      <c r="G24" s="16">
        <v>10</v>
      </c>
      <c r="H24" s="17" t="s">
        <v>568</v>
      </c>
      <c r="I24" s="16">
        <v>10</v>
      </c>
      <c r="J24" s="17" t="s">
        <v>568</v>
      </c>
      <c r="K24" s="16">
        <v>10</v>
      </c>
      <c r="L24" s="17" t="s">
        <v>568</v>
      </c>
      <c r="M24" s="16">
        <v>10</v>
      </c>
      <c r="N24" s="17" t="s">
        <v>568</v>
      </c>
      <c r="O24" s="16">
        <v>10</v>
      </c>
      <c r="P24" s="17" t="s">
        <v>568</v>
      </c>
      <c r="Q24" s="15">
        <v>10</v>
      </c>
      <c r="R24"/>
    </row>
    <row r="25" spans="1:19" x14ac:dyDescent="0.3">
      <c r="A25" s="23">
        <v>21</v>
      </c>
      <c r="B25" t="s">
        <v>77</v>
      </c>
      <c r="C25" s="16">
        <v>0.254</v>
      </c>
      <c r="D25" s="17" t="s">
        <v>568</v>
      </c>
      <c r="E25" s="16">
        <v>0.254</v>
      </c>
      <c r="F25" s="17" t="s">
        <v>568</v>
      </c>
      <c r="G25" s="16">
        <v>0.254</v>
      </c>
      <c r="H25" s="17" t="s">
        <v>568</v>
      </c>
      <c r="I25" s="16">
        <v>0.254</v>
      </c>
      <c r="J25" s="17" t="s">
        <v>568</v>
      </c>
      <c r="K25" s="16">
        <v>0.254</v>
      </c>
      <c r="L25" s="17" t="s">
        <v>568</v>
      </c>
      <c r="M25" s="16">
        <v>0.254</v>
      </c>
      <c r="N25" s="17" t="s">
        <v>568</v>
      </c>
      <c r="O25" s="16">
        <v>0.254</v>
      </c>
      <c r="P25" s="17" t="s">
        <v>568</v>
      </c>
      <c r="Q25" s="15">
        <v>0.254</v>
      </c>
      <c r="R25"/>
    </row>
    <row r="26" spans="1:19" x14ac:dyDescent="0.3">
      <c r="A26" s="23">
        <v>22</v>
      </c>
      <c r="B26" t="s">
        <v>505</v>
      </c>
      <c r="C26" s="16">
        <v>7</v>
      </c>
      <c r="D26" s="17" t="s">
        <v>568</v>
      </c>
      <c r="E26" s="16">
        <v>7</v>
      </c>
      <c r="F26" s="17" t="s">
        <v>568</v>
      </c>
      <c r="G26" s="16">
        <v>7</v>
      </c>
      <c r="H26" s="17" t="s">
        <v>568</v>
      </c>
      <c r="I26" s="16">
        <v>7</v>
      </c>
      <c r="J26" s="17" t="s">
        <v>568</v>
      </c>
      <c r="K26" s="16">
        <v>7</v>
      </c>
      <c r="L26" s="17" t="s">
        <v>568</v>
      </c>
      <c r="M26" s="16">
        <v>7</v>
      </c>
      <c r="N26" s="17" t="s">
        <v>568</v>
      </c>
      <c r="O26" s="16">
        <v>7</v>
      </c>
      <c r="P26" s="17" t="s">
        <v>568</v>
      </c>
      <c r="Q26" s="15">
        <v>7</v>
      </c>
      <c r="R26"/>
    </row>
    <row r="27" spans="1:19" x14ac:dyDescent="0.3">
      <c r="A27" s="23">
        <v>23</v>
      </c>
      <c r="B27" t="s">
        <v>506</v>
      </c>
      <c r="C27" s="16">
        <v>179</v>
      </c>
      <c r="D27" s="17" t="s">
        <v>568</v>
      </c>
      <c r="E27" s="16">
        <v>179</v>
      </c>
      <c r="F27" s="17" t="s">
        <v>568</v>
      </c>
      <c r="G27" s="16">
        <v>179</v>
      </c>
      <c r="H27" s="17" t="s">
        <v>568</v>
      </c>
      <c r="I27" s="16">
        <v>179</v>
      </c>
      <c r="J27" s="17" t="s">
        <v>568</v>
      </c>
      <c r="K27" s="16">
        <v>179</v>
      </c>
      <c r="L27" s="17" t="s">
        <v>568</v>
      </c>
      <c r="M27" s="16">
        <v>179</v>
      </c>
      <c r="N27" s="17" t="s">
        <v>568</v>
      </c>
      <c r="O27" s="16">
        <v>179</v>
      </c>
      <c r="P27" s="17" t="s">
        <v>568</v>
      </c>
      <c r="Q27" s="15">
        <v>179</v>
      </c>
      <c r="R27"/>
    </row>
    <row r="28" spans="1:19" x14ac:dyDescent="0.3">
      <c r="A28" s="23">
        <v>24</v>
      </c>
      <c r="B28" t="s">
        <v>507</v>
      </c>
      <c r="C28" s="16">
        <v>0.5</v>
      </c>
      <c r="D28" s="17" t="s">
        <v>568</v>
      </c>
      <c r="E28" s="16">
        <v>0.5</v>
      </c>
      <c r="F28" s="17" t="s">
        <v>568</v>
      </c>
      <c r="G28" s="16">
        <v>0.5</v>
      </c>
      <c r="H28" s="17" t="s">
        <v>568</v>
      </c>
      <c r="I28" s="16">
        <v>0.5</v>
      </c>
      <c r="J28" s="17" t="s">
        <v>568</v>
      </c>
      <c r="K28" s="16">
        <v>0.5</v>
      </c>
      <c r="L28" s="17" t="s">
        <v>568</v>
      </c>
      <c r="M28" s="16">
        <v>0.5</v>
      </c>
      <c r="N28" s="17" t="s">
        <v>568</v>
      </c>
      <c r="O28" s="16">
        <v>0.5</v>
      </c>
      <c r="P28" s="17" t="s">
        <v>568</v>
      </c>
      <c r="Q28" s="15">
        <v>0.5</v>
      </c>
      <c r="R28"/>
    </row>
    <row r="29" spans="1:19" x14ac:dyDescent="0.3">
      <c r="A29" s="23">
        <v>25</v>
      </c>
      <c r="B29" t="s">
        <v>508</v>
      </c>
      <c r="C29" s="16">
        <v>95</v>
      </c>
      <c r="D29" s="17" t="s">
        <v>568</v>
      </c>
      <c r="E29" s="16">
        <v>95</v>
      </c>
      <c r="F29" s="17" t="s">
        <v>568</v>
      </c>
      <c r="G29" s="16">
        <v>95</v>
      </c>
      <c r="H29" s="17" t="s">
        <v>568</v>
      </c>
      <c r="I29" s="16">
        <v>95</v>
      </c>
      <c r="J29" s="17" t="s">
        <v>568</v>
      </c>
      <c r="K29" s="16">
        <v>95</v>
      </c>
      <c r="L29" s="17" t="s">
        <v>568</v>
      </c>
      <c r="M29" s="16">
        <v>95</v>
      </c>
      <c r="N29" s="17" t="s">
        <v>568</v>
      </c>
      <c r="O29" s="16">
        <v>95</v>
      </c>
      <c r="P29" s="17" t="s">
        <v>568</v>
      </c>
      <c r="Q29" s="15">
        <v>95</v>
      </c>
      <c r="R29"/>
    </row>
    <row r="30" spans="1:19" x14ac:dyDescent="0.3">
      <c r="A30" s="23">
        <v>26</v>
      </c>
      <c r="B30" t="s">
        <v>509</v>
      </c>
      <c r="C30" s="16">
        <v>3.5</v>
      </c>
      <c r="D30" s="17" t="s">
        <v>568</v>
      </c>
      <c r="E30" s="16">
        <v>3.5</v>
      </c>
      <c r="F30" s="17" t="s">
        <v>568</v>
      </c>
      <c r="G30" s="16">
        <v>3.5</v>
      </c>
      <c r="H30" s="17" t="s">
        <v>568</v>
      </c>
      <c r="I30" s="16">
        <v>3.5</v>
      </c>
      <c r="J30" s="17" t="s">
        <v>568</v>
      </c>
      <c r="K30" s="16">
        <v>3.5</v>
      </c>
      <c r="L30" s="17" t="s">
        <v>568</v>
      </c>
      <c r="M30" s="16">
        <v>3.5</v>
      </c>
      <c r="N30" s="17" t="s">
        <v>568</v>
      </c>
      <c r="O30" s="16">
        <v>3.5</v>
      </c>
      <c r="P30" s="17" t="s">
        <v>568</v>
      </c>
      <c r="Q30" s="15">
        <v>3.5</v>
      </c>
      <c r="R30"/>
    </row>
    <row r="31" spans="1:19" x14ac:dyDescent="0.3">
      <c r="A31" s="23">
        <v>27</v>
      </c>
      <c r="B31" t="s">
        <v>510</v>
      </c>
      <c r="C31" s="16">
        <v>12.7</v>
      </c>
      <c r="D31" s="17" t="s">
        <v>568</v>
      </c>
      <c r="E31" s="16">
        <v>12.7</v>
      </c>
      <c r="F31" s="17" t="s">
        <v>568</v>
      </c>
      <c r="G31" s="16">
        <v>12.7</v>
      </c>
      <c r="H31" s="17" t="s">
        <v>568</v>
      </c>
      <c r="I31" s="16">
        <v>12.7</v>
      </c>
      <c r="J31" s="17" t="s">
        <v>568</v>
      </c>
      <c r="K31" s="16">
        <v>12.7</v>
      </c>
      <c r="L31" s="17" t="s">
        <v>568</v>
      </c>
      <c r="M31" s="16">
        <v>12.7</v>
      </c>
      <c r="N31" s="17" t="s">
        <v>568</v>
      </c>
      <c r="O31" s="16">
        <v>12.7</v>
      </c>
      <c r="P31" s="17" t="s">
        <v>568</v>
      </c>
      <c r="Q31" s="15">
        <v>12.7</v>
      </c>
      <c r="R31"/>
    </row>
    <row r="32" spans="1:19" x14ac:dyDescent="0.3">
      <c r="A32" s="23">
        <v>28</v>
      </c>
      <c r="B32" t="s">
        <v>512</v>
      </c>
      <c r="C32" s="16">
        <v>12.7</v>
      </c>
      <c r="D32" s="17" t="s">
        <v>568</v>
      </c>
      <c r="E32" s="16">
        <v>12.7</v>
      </c>
      <c r="F32" s="17" t="s">
        <v>568</v>
      </c>
      <c r="G32" s="16">
        <v>12.7</v>
      </c>
      <c r="H32" s="17" t="s">
        <v>568</v>
      </c>
      <c r="I32" s="16">
        <v>12.7</v>
      </c>
      <c r="J32" s="17" t="s">
        <v>568</v>
      </c>
      <c r="K32" s="16">
        <v>12.7</v>
      </c>
      <c r="L32" s="17" t="s">
        <v>568</v>
      </c>
      <c r="M32" s="16">
        <v>12.7</v>
      </c>
      <c r="N32" s="17" t="s">
        <v>568</v>
      </c>
      <c r="O32" s="16">
        <v>12.7</v>
      </c>
      <c r="P32" s="17" t="s">
        <v>568</v>
      </c>
      <c r="Q32" s="15">
        <v>12.7</v>
      </c>
      <c r="R32"/>
    </row>
    <row r="33" spans="1:18" x14ac:dyDescent="0.3">
      <c r="A33" s="23">
        <v>29</v>
      </c>
      <c r="B33" t="s">
        <v>514</v>
      </c>
      <c r="C33" s="16">
        <v>8.33</v>
      </c>
      <c r="D33" s="17" t="s">
        <v>568</v>
      </c>
      <c r="E33" s="16">
        <v>8.33</v>
      </c>
      <c r="F33" s="17" t="s">
        <v>568</v>
      </c>
      <c r="G33" s="16">
        <v>8.33</v>
      </c>
      <c r="H33" s="17" t="s">
        <v>568</v>
      </c>
      <c r="I33" s="16">
        <v>8.33</v>
      </c>
      <c r="J33" s="17" t="s">
        <v>568</v>
      </c>
      <c r="K33" s="16">
        <v>8.33</v>
      </c>
      <c r="L33" s="17" t="s">
        <v>568</v>
      </c>
      <c r="M33" s="16">
        <v>8.33</v>
      </c>
      <c r="N33" s="17" t="s">
        <v>568</v>
      </c>
      <c r="O33" s="16">
        <v>8.33</v>
      </c>
      <c r="P33" s="17" t="s">
        <v>568</v>
      </c>
      <c r="Q33" s="15">
        <v>8.33</v>
      </c>
      <c r="R33"/>
    </row>
    <row r="34" spans="1:18" x14ac:dyDescent="0.3">
      <c r="A34" s="23">
        <v>30</v>
      </c>
      <c r="B34" t="s">
        <v>515</v>
      </c>
      <c r="C34" s="16">
        <v>1</v>
      </c>
      <c r="D34" s="17" t="s">
        <v>568</v>
      </c>
      <c r="E34" s="16">
        <v>1</v>
      </c>
      <c r="F34" s="17" t="s">
        <v>568</v>
      </c>
      <c r="G34" s="16">
        <v>1</v>
      </c>
      <c r="H34" s="17" t="s">
        <v>568</v>
      </c>
      <c r="I34" s="16">
        <v>1</v>
      </c>
      <c r="J34" s="17" t="s">
        <v>568</v>
      </c>
      <c r="K34" s="16">
        <v>1</v>
      </c>
      <c r="L34" s="17" t="s">
        <v>568</v>
      </c>
      <c r="M34" s="16">
        <v>1</v>
      </c>
      <c r="N34" s="17" t="s">
        <v>568</v>
      </c>
      <c r="O34" s="16">
        <v>1</v>
      </c>
      <c r="P34" s="17" t="s">
        <v>568</v>
      </c>
      <c r="Q34" s="15">
        <v>1</v>
      </c>
      <c r="R34"/>
    </row>
    <row r="35" spans="1:18" x14ac:dyDescent="0.3">
      <c r="A35" s="23">
        <v>31</v>
      </c>
      <c r="B35" t="s">
        <v>517</v>
      </c>
      <c r="C35" s="16">
        <v>25.4</v>
      </c>
      <c r="D35" s="17" t="s">
        <v>568</v>
      </c>
      <c r="E35" s="16">
        <v>25.4</v>
      </c>
      <c r="F35" s="17" t="s">
        <v>568</v>
      </c>
      <c r="G35" s="16">
        <v>25.4</v>
      </c>
      <c r="H35" s="17" t="s">
        <v>568</v>
      </c>
      <c r="I35" s="16">
        <v>25.4</v>
      </c>
      <c r="J35" s="17" t="s">
        <v>568</v>
      </c>
      <c r="K35" s="16">
        <v>25.4</v>
      </c>
      <c r="L35" s="17" t="s">
        <v>568</v>
      </c>
      <c r="M35" s="16">
        <v>25.4</v>
      </c>
      <c r="N35" s="17" t="s">
        <v>568</v>
      </c>
      <c r="O35" s="16">
        <v>25.4</v>
      </c>
      <c r="P35" s="17" t="s">
        <v>568</v>
      </c>
      <c r="Q35" s="15">
        <v>25.4</v>
      </c>
      <c r="R35"/>
    </row>
    <row r="36" spans="1:18" x14ac:dyDescent="0.3">
      <c r="A36" s="23">
        <v>32</v>
      </c>
      <c r="B36" t="s">
        <v>518</v>
      </c>
      <c r="C36" s="16">
        <v>0.1</v>
      </c>
      <c r="D36" s="17" t="s">
        <v>568</v>
      </c>
      <c r="E36" s="16">
        <v>0.1</v>
      </c>
      <c r="F36" s="17" t="s">
        <v>568</v>
      </c>
      <c r="G36" s="16">
        <v>0.1</v>
      </c>
      <c r="H36" s="17" t="s">
        <v>568</v>
      </c>
      <c r="I36" s="16">
        <v>0.1</v>
      </c>
      <c r="J36" s="17" t="s">
        <v>568</v>
      </c>
      <c r="K36" s="16">
        <v>0.1</v>
      </c>
      <c r="L36" s="17" t="s">
        <v>568</v>
      </c>
      <c r="M36" s="16">
        <v>0.1</v>
      </c>
      <c r="N36" s="17" t="s">
        <v>568</v>
      </c>
      <c r="O36" s="16">
        <v>0.1</v>
      </c>
      <c r="P36" s="17" t="s">
        <v>568</v>
      </c>
      <c r="Q36" s="15">
        <v>0.1</v>
      </c>
      <c r="R36"/>
    </row>
    <row r="37" spans="1:18" x14ac:dyDescent="0.3">
      <c r="A37" s="23">
        <v>33</v>
      </c>
      <c r="B37" t="s">
        <v>519</v>
      </c>
      <c r="C37" s="16">
        <v>101.6</v>
      </c>
      <c r="D37" s="17" t="s">
        <v>568</v>
      </c>
      <c r="E37" s="16">
        <v>101.6</v>
      </c>
      <c r="F37" s="17" t="s">
        <v>568</v>
      </c>
      <c r="G37" s="16">
        <v>101.6</v>
      </c>
      <c r="H37" s="17" t="s">
        <v>568</v>
      </c>
      <c r="I37" s="16">
        <v>101.6</v>
      </c>
      <c r="J37" s="17" t="s">
        <v>568</v>
      </c>
      <c r="K37" s="16">
        <v>101.6</v>
      </c>
      <c r="L37" s="17" t="s">
        <v>568</v>
      </c>
      <c r="M37" s="16">
        <v>101.6</v>
      </c>
      <c r="N37" s="17" t="s">
        <v>568</v>
      </c>
      <c r="O37" s="16">
        <v>101.6</v>
      </c>
      <c r="P37" s="17" t="s">
        <v>568</v>
      </c>
      <c r="Q37" s="15">
        <v>101.6</v>
      </c>
      <c r="R37"/>
    </row>
    <row r="38" spans="1:18" x14ac:dyDescent="0.3">
      <c r="A38" s="23">
        <v>34</v>
      </c>
      <c r="B38" t="s">
        <v>520</v>
      </c>
      <c r="C38" s="16">
        <v>10</v>
      </c>
      <c r="D38" s="17" t="s">
        <v>568</v>
      </c>
      <c r="E38" s="16">
        <v>10</v>
      </c>
      <c r="F38" s="17" t="s">
        <v>568</v>
      </c>
      <c r="G38" s="16">
        <v>10</v>
      </c>
      <c r="H38" s="17" t="s">
        <v>568</v>
      </c>
      <c r="I38" s="16">
        <v>10</v>
      </c>
      <c r="J38" s="17" t="s">
        <v>568</v>
      </c>
      <c r="K38" s="16">
        <v>10</v>
      </c>
      <c r="L38" s="17" t="s">
        <v>568</v>
      </c>
      <c r="M38" s="16">
        <v>10</v>
      </c>
      <c r="N38" s="17" t="s">
        <v>568</v>
      </c>
      <c r="O38" s="16">
        <v>10</v>
      </c>
      <c r="P38" s="17" t="s">
        <v>568</v>
      </c>
      <c r="Q38" s="15">
        <v>10</v>
      </c>
      <c r="R38"/>
    </row>
    <row r="39" spans="1:18" x14ac:dyDescent="0.3">
      <c r="A39" s="23">
        <v>35</v>
      </c>
      <c r="B39" t="s">
        <v>521</v>
      </c>
      <c r="C39" s="16">
        <v>12.7</v>
      </c>
      <c r="D39" s="17" t="s">
        <v>568</v>
      </c>
      <c r="E39" s="16">
        <v>12.7</v>
      </c>
      <c r="F39" s="17" t="s">
        <v>568</v>
      </c>
      <c r="G39" s="16">
        <v>12.7</v>
      </c>
      <c r="H39" s="17" t="s">
        <v>568</v>
      </c>
      <c r="I39" s="16">
        <v>12.7</v>
      </c>
      <c r="J39" s="17" t="s">
        <v>568</v>
      </c>
      <c r="K39" s="16">
        <v>12.7</v>
      </c>
      <c r="L39" s="17" t="s">
        <v>568</v>
      </c>
      <c r="M39" s="16">
        <v>12.7</v>
      </c>
      <c r="N39" s="17" t="s">
        <v>568</v>
      </c>
      <c r="O39" s="16">
        <v>12.7</v>
      </c>
      <c r="P39" s="17" t="s">
        <v>568</v>
      </c>
      <c r="Q39" s="15">
        <v>12.7</v>
      </c>
      <c r="R39"/>
    </row>
    <row r="40" spans="1:18" x14ac:dyDescent="0.3">
      <c r="A40" s="23">
        <v>36</v>
      </c>
      <c r="B40" t="s">
        <v>522</v>
      </c>
      <c r="C40" s="16">
        <v>3</v>
      </c>
      <c r="D40" s="17" t="s">
        <v>568</v>
      </c>
      <c r="E40" s="16">
        <v>3</v>
      </c>
      <c r="F40" s="17" t="s">
        <v>568</v>
      </c>
      <c r="G40" s="16">
        <v>3</v>
      </c>
      <c r="H40" s="17" t="s">
        <v>568</v>
      </c>
      <c r="I40" s="16">
        <v>3</v>
      </c>
      <c r="J40" s="17" t="s">
        <v>568</v>
      </c>
      <c r="K40" s="16">
        <v>3</v>
      </c>
      <c r="L40" s="17" t="s">
        <v>568</v>
      </c>
      <c r="M40" s="16">
        <v>3</v>
      </c>
      <c r="N40" s="17" t="s">
        <v>80</v>
      </c>
      <c r="O40" s="16">
        <v>0</v>
      </c>
      <c r="P40" s="17" t="s">
        <v>568</v>
      </c>
      <c r="Q40" s="15">
        <v>0</v>
      </c>
      <c r="R40"/>
    </row>
    <row r="41" spans="1:18" x14ac:dyDescent="0.3">
      <c r="A41" s="23">
        <v>37</v>
      </c>
      <c r="B41" t="s">
        <v>83</v>
      </c>
      <c r="C41" s="16">
        <v>1.6</v>
      </c>
      <c r="D41" s="17" t="s">
        <v>568</v>
      </c>
      <c r="E41" s="16">
        <v>1.6</v>
      </c>
      <c r="F41" s="17" t="s">
        <v>568</v>
      </c>
      <c r="G41" s="16">
        <v>1.6</v>
      </c>
      <c r="H41" s="17" t="s">
        <v>568</v>
      </c>
      <c r="I41" s="16">
        <v>1.6</v>
      </c>
      <c r="J41" s="17" t="s">
        <v>568</v>
      </c>
      <c r="K41" s="16">
        <v>1.6</v>
      </c>
      <c r="L41" s="17" t="s">
        <v>568</v>
      </c>
      <c r="M41" s="16">
        <v>1.6</v>
      </c>
      <c r="N41" s="17" t="s">
        <v>568</v>
      </c>
      <c r="O41" s="16">
        <v>1.6</v>
      </c>
      <c r="P41" s="17" t="s">
        <v>568</v>
      </c>
      <c r="Q41" s="15">
        <v>1.6</v>
      </c>
      <c r="R41"/>
    </row>
    <row r="42" spans="1:18" x14ac:dyDescent="0.3">
      <c r="A42" s="23">
        <v>38</v>
      </c>
      <c r="B42" t="s">
        <v>245</v>
      </c>
      <c r="C42" s="16" t="b">
        <v>0</v>
      </c>
      <c r="D42" s="17" t="s">
        <v>568</v>
      </c>
      <c r="E42" s="16" t="b">
        <v>0</v>
      </c>
      <c r="F42" s="17" t="s">
        <v>568</v>
      </c>
      <c r="G42" s="16" t="b">
        <v>0</v>
      </c>
      <c r="H42" s="17" t="s">
        <v>568</v>
      </c>
      <c r="I42" s="16" t="b">
        <v>0</v>
      </c>
      <c r="J42" s="17" t="s">
        <v>568</v>
      </c>
      <c r="K42" s="16" t="b">
        <v>0</v>
      </c>
      <c r="L42" s="17" t="s">
        <v>568</v>
      </c>
      <c r="M42" s="16" t="b">
        <v>0</v>
      </c>
      <c r="N42" s="17" t="s">
        <v>568</v>
      </c>
      <c r="O42" s="16" t="b">
        <v>0</v>
      </c>
      <c r="P42" s="17" t="s">
        <v>568</v>
      </c>
      <c r="Q42" s="15" t="b">
        <v>0</v>
      </c>
      <c r="R42"/>
    </row>
    <row r="43" spans="1:18" s="25" customFormat="1" ht="15" thickBot="1" x14ac:dyDescent="0.35">
      <c r="A43" s="24">
        <v>39</v>
      </c>
      <c r="B43" s="25" t="s">
        <v>85</v>
      </c>
      <c r="C43" s="27">
        <v>7</v>
      </c>
      <c r="D43" s="28" t="s">
        <v>568</v>
      </c>
      <c r="E43" s="27">
        <v>7</v>
      </c>
      <c r="F43" s="28" t="s">
        <v>568</v>
      </c>
      <c r="G43" s="27">
        <v>7</v>
      </c>
      <c r="H43" s="28" t="s">
        <v>568</v>
      </c>
      <c r="I43" s="27">
        <v>7</v>
      </c>
      <c r="J43" s="28" t="s">
        <v>568</v>
      </c>
      <c r="K43" s="27">
        <v>7</v>
      </c>
      <c r="L43" s="28" t="s">
        <v>568</v>
      </c>
      <c r="M43" s="27">
        <v>7</v>
      </c>
      <c r="N43" s="28" t="s">
        <v>568</v>
      </c>
      <c r="O43" s="27">
        <v>7</v>
      </c>
      <c r="P43" s="28" t="s">
        <v>568</v>
      </c>
      <c r="Q43" s="29">
        <v>7</v>
      </c>
    </row>
    <row r="45" spans="1:18" x14ac:dyDescent="0.3">
      <c r="B45" t="s">
        <v>625</v>
      </c>
    </row>
  </sheetData>
  <pageMargins left="0.7" right="0.7" top="0.75" bottom="0.75" header="0.3" footer="0.3"/>
  <pageSetup orientation="portrait" horizontalDpi="1200" verticalDpi="1200"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0C4CEA-35A5-4814-BDA6-1F16A2B21CB4}">
  <sheetPr codeName="Sheet28">
    <tabColor theme="2"/>
  </sheetPr>
  <dimension ref="A1:K45"/>
  <sheetViews>
    <sheetView workbookViewId="0">
      <selection activeCell="B45" sqref="B45"/>
    </sheetView>
  </sheetViews>
  <sheetFormatPr defaultRowHeight="14.4" x14ac:dyDescent="0.3"/>
  <cols>
    <col min="1" max="1" width="3" bestFit="1" customWidth="1"/>
    <col min="2" max="2" width="38" bestFit="1" customWidth="1"/>
    <col min="3" max="3" width="10.109375" style="11" customWidth="1"/>
    <col min="4" max="4" width="11.6640625" style="12" hidden="1" customWidth="1"/>
    <col min="5" max="5" width="10.109375" style="11" customWidth="1"/>
    <col min="6" max="6" width="11.6640625" style="12" hidden="1" customWidth="1"/>
    <col min="7" max="7" width="9.6640625" style="11" customWidth="1"/>
    <col min="8" max="8" width="11.6640625" style="12" hidden="1" customWidth="1"/>
    <col min="9" max="9" width="8.88671875" style="11" customWidth="1"/>
    <col min="10" max="10" width="15.44140625" style="12" customWidth="1"/>
    <col min="11" max="11" width="13.33203125" customWidth="1"/>
    <col min="17" max="18" width="6" customWidth="1"/>
    <col min="19" max="19" width="6.109375" customWidth="1"/>
    <col min="20" max="20" width="10" customWidth="1"/>
    <col min="21" max="21" width="37.5546875" bestFit="1" customWidth="1"/>
    <col min="27" max="28" width="6" customWidth="1"/>
    <col min="29" max="29" width="6.109375" customWidth="1"/>
    <col min="30" max="30" width="10" customWidth="1"/>
    <col min="31" max="31" width="37.5546875" bestFit="1" customWidth="1"/>
    <col min="37" max="38" width="6" customWidth="1"/>
    <col min="39" max="39" width="6.109375" customWidth="1"/>
    <col min="41" max="41" width="37.5546875" bestFit="1" customWidth="1"/>
    <col min="46" max="46" width="22" customWidth="1"/>
    <col min="47" max="48" width="6" customWidth="1"/>
    <col min="49" max="49" width="6.109375" customWidth="1"/>
    <col min="51" max="51" width="37.5546875" bestFit="1" customWidth="1"/>
  </cols>
  <sheetData>
    <row r="1" spans="1:11" x14ac:dyDescent="0.3">
      <c r="C1" s="7"/>
      <c r="D1" s="7"/>
      <c r="E1" s="7"/>
      <c r="F1" s="7"/>
      <c r="G1" s="7"/>
      <c r="H1" s="7"/>
      <c r="I1" s="7"/>
      <c r="J1" s="7"/>
    </row>
    <row r="2" spans="1:11" ht="15.6" x14ac:dyDescent="0.3">
      <c r="B2" s="41" t="s">
        <v>710</v>
      </c>
      <c r="C2" s="7"/>
      <c r="D2" s="7"/>
      <c r="E2" s="7"/>
      <c r="F2" s="7"/>
      <c r="G2" s="7"/>
      <c r="H2" s="7"/>
      <c r="I2" s="7"/>
      <c r="J2" s="7"/>
    </row>
    <row r="3" spans="1:11" ht="15" thickBot="1" x14ac:dyDescent="0.35">
      <c r="C3" s="7"/>
      <c r="D3" s="7"/>
      <c r="E3" s="7"/>
      <c r="F3" s="7"/>
      <c r="G3" s="7"/>
      <c r="H3" s="7"/>
      <c r="I3" s="7"/>
      <c r="J3" s="7"/>
    </row>
    <row r="4" spans="1:11" s="22" customFormat="1" ht="78.75" customHeight="1" x14ac:dyDescent="0.3">
      <c r="A4" s="18" t="s">
        <v>0</v>
      </c>
      <c r="B4" s="19" t="s">
        <v>56</v>
      </c>
      <c r="C4" s="20" t="s">
        <v>701</v>
      </c>
      <c r="D4" s="20" t="s">
        <v>296</v>
      </c>
      <c r="E4" s="20" t="s">
        <v>679</v>
      </c>
      <c r="F4" s="20" t="s">
        <v>297</v>
      </c>
      <c r="G4" s="20" t="s">
        <v>680</v>
      </c>
      <c r="H4" s="20" t="s">
        <v>347</v>
      </c>
      <c r="I4" s="20" t="s">
        <v>681</v>
      </c>
      <c r="J4" s="21" t="s">
        <v>63</v>
      </c>
      <c r="K4" s="22" t="s">
        <v>711</v>
      </c>
    </row>
    <row r="5" spans="1:11" x14ac:dyDescent="0.3">
      <c r="A5" s="23">
        <v>1</v>
      </c>
      <c r="B5" t="s">
        <v>474</v>
      </c>
      <c r="C5" s="16" t="b">
        <v>0</v>
      </c>
      <c r="D5" s="17" t="s">
        <v>568</v>
      </c>
      <c r="E5" s="16" t="b">
        <v>0</v>
      </c>
      <c r="F5" s="17" t="s">
        <v>568</v>
      </c>
      <c r="G5" s="16" t="b">
        <v>0</v>
      </c>
      <c r="H5" s="17" t="s">
        <v>568</v>
      </c>
      <c r="I5" s="16" t="b">
        <v>0</v>
      </c>
      <c r="J5"/>
    </row>
    <row r="6" spans="1:11" x14ac:dyDescent="0.3">
      <c r="A6" s="23">
        <v>2</v>
      </c>
      <c r="B6" t="s">
        <v>475</v>
      </c>
      <c r="C6" s="16" t="b">
        <v>0</v>
      </c>
      <c r="D6" s="17" t="s">
        <v>568</v>
      </c>
      <c r="E6" s="16" t="b">
        <v>0</v>
      </c>
      <c r="F6" s="17" t="s">
        <v>568</v>
      </c>
      <c r="G6" s="16" t="b">
        <v>0</v>
      </c>
      <c r="H6" s="17" t="s">
        <v>568</v>
      </c>
      <c r="I6" s="16" t="b">
        <v>0</v>
      </c>
      <c r="J6"/>
    </row>
    <row r="7" spans="1:11" x14ac:dyDescent="0.3">
      <c r="A7" s="23">
        <v>3</v>
      </c>
      <c r="B7" t="s">
        <v>476</v>
      </c>
      <c r="C7" s="16">
        <v>46</v>
      </c>
      <c r="D7" s="17" t="s">
        <v>568</v>
      </c>
      <c r="E7" s="16">
        <v>46</v>
      </c>
      <c r="F7" s="17" t="s">
        <v>568</v>
      </c>
      <c r="G7" s="16">
        <v>46</v>
      </c>
      <c r="H7" s="17" t="s">
        <v>568</v>
      </c>
      <c r="I7" s="16">
        <v>46</v>
      </c>
      <c r="J7"/>
    </row>
    <row r="8" spans="1:11" x14ac:dyDescent="0.3">
      <c r="A8" s="23">
        <v>4</v>
      </c>
      <c r="B8" t="s">
        <v>477</v>
      </c>
      <c r="C8" s="16">
        <v>1</v>
      </c>
      <c r="D8" s="17" t="s">
        <v>568</v>
      </c>
      <c r="E8" s="16">
        <v>1</v>
      </c>
      <c r="F8" s="17" t="s">
        <v>568</v>
      </c>
      <c r="G8" s="16">
        <v>1</v>
      </c>
      <c r="H8" s="17" t="s">
        <v>568</v>
      </c>
      <c r="I8" s="16">
        <v>1</v>
      </c>
      <c r="J8"/>
      <c r="K8" t="s">
        <v>478</v>
      </c>
    </row>
    <row r="9" spans="1:11" x14ac:dyDescent="0.3">
      <c r="A9" s="23">
        <v>5</v>
      </c>
      <c r="B9" t="s">
        <v>479</v>
      </c>
      <c r="C9" s="16" t="b">
        <v>1</v>
      </c>
      <c r="D9" s="17" t="s">
        <v>568</v>
      </c>
      <c r="E9" s="16" t="b">
        <v>1</v>
      </c>
      <c r="F9" s="17" t="s">
        <v>568</v>
      </c>
      <c r="G9" s="16" t="b">
        <v>1</v>
      </c>
      <c r="H9" s="17" t="s">
        <v>80</v>
      </c>
      <c r="I9" s="16" t="b">
        <v>0</v>
      </c>
      <c r="J9"/>
      <c r="K9" t="s">
        <v>480</v>
      </c>
    </row>
    <row r="10" spans="1:11" x14ac:dyDescent="0.3">
      <c r="A10" s="23">
        <v>6</v>
      </c>
      <c r="B10" t="s">
        <v>481</v>
      </c>
      <c r="C10" s="16">
        <v>-1</v>
      </c>
      <c r="D10" s="17" t="s">
        <v>568</v>
      </c>
      <c r="E10" s="16">
        <v>-1</v>
      </c>
      <c r="F10" s="17" t="s">
        <v>568</v>
      </c>
      <c r="G10" s="16">
        <v>-1</v>
      </c>
      <c r="H10" s="17" t="s">
        <v>568</v>
      </c>
      <c r="I10" s="16">
        <v>-1</v>
      </c>
      <c r="J10"/>
      <c r="K10" t="s">
        <v>482</v>
      </c>
    </row>
    <row r="11" spans="1:11" x14ac:dyDescent="0.3">
      <c r="A11" s="23">
        <v>7</v>
      </c>
      <c r="B11" t="s">
        <v>483</v>
      </c>
      <c r="C11" s="16" t="s">
        <v>484</v>
      </c>
      <c r="D11" s="17" t="s">
        <v>568</v>
      </c>
      <c r="E11" s="16" t="s">
        <v>484</v>
      </c>
      <c r="F11" s="17" t="s">
        <v>568</v>
      </c>
      <c r="G11" s="16" t="s">
        <v>484</v>
      </c>
      <c r="H11" s="17" t="s">
        <v>568</v>
      </c>
      <c r="I11" s="16" t="s">
        <v>484</v>
      </c>
      <c r="J11"/>
      <c r="K11" t="s">
        <v>485</v>
      </c>
    </row>
    <row r="12" spans="1:11" x14ac:dyDescent="0.3">
      <c r="A12" s="23">
        <v>8</v>
      </c>
      <c r="B12" t="s">
        <v>486</v>
      </c>
      <c r="C12" s="16" t="s">
        <v>487</v>
      </c>
      <c r="D12" s="17" t="s">
        <v>568</v>
      </c>
      <c r="E12" s="16" t="s">
        <v>487</v>
      </c>
      <c r="F12" s="17" t="s">
        <v>568</v>
      </c>
      <c r="G12" s="16" t="s">
        <v>487</v>
      </c>
      <c r="H12" s="17" t="s">
        <v>568</v>
      </c>
      <c r="I12" s="16" t="s">
        <v>487</v>
      </c>
      <c r="J12"/>
    </row>
    <row r="13" spans="1:11" x14ac:dyDescent="0.3">
      <c r="A13" s="23">
        <v>9</v>
      </c>
      <c r="B13" t="s">
        <v>488</v>
      </c>
      <c r="C13" s="16">
        <v>2E-3</v>
      </c>
      <c r="D13" s="17" t="s">
        <v>568</v>
      </c>
      <c r="E13" s="16">
        <v>2E-3</v>
      </c>
      <c r="F13" s="17" t="s">
        <v>568</v>
      </c>
      <c r="G13" s="16">
        <v>2E-3</v>
      </c>
      <c r="H13" s="17" t="s">
        <v>568</v>
      </c>
      <c r="I13" s="16">
        <v>2E-3</v>
      </c>
      <c r="J13"/>
    </row>
    <row r="14" spans="1:11" x14ac:dyDescent="0.3">
      <c r="A14" s="23">
        <v>10</v>
      </c>
      <c r="B14" t="s">
        <v>489</v>
      </c>
      <c r="C14" s="16">
        <v>100</v>
      </c>
      <c r="D14" s="17" t="s">
        <v>568</v>
      </c>
      <c r="E14" s="16">
        <v>100</v>
      </c>
      <c r="F14" s="17" t="s">
        <v>568</v>
      </c>
      <c r="G14" s="16">
        <v>100</v>
      </c>
      <c r="H14" s="17" t="s">
        <v>568</v>
      </c>
      <c r="I14" s="16">
        <v>100</v>
      </c>
      <c r="J14"/>
      <c r="K14" t="s">
        <v>490</v>
      </c>
    </row>
    <row r="15" spans="1:11" x14ac:dyDescent="0.3">
      <c r="A15" s="23">
        <v>11</v>
      </c>
      <c r="B15" t="s">
        <v>491</v>
      </c>
      <c r="C15" s="16" t="s">
        <v>492</v>
      </c>
      <c r="D15" s="17" t="s">
        <v>568</v>
      </c>
      <c r="E15" s="16" t="s">
        <v>492</v>
      </c>
      <c r="F15" s="17" t="s">
        <v>568</v>
      </c>
      <c r="G15" s="16" t="s">
        <v>492</v>
      </c>
      <c r="H15" s="17" t="s">
        <v>568</v>
      </c>
      <c r="I15" s="16" t="s">
        <v>492</v>
      </c>
      <c r="J15"/>
    </row>
    <row r="16" spans="1:11" x14ac:dyDescent="0.3">
      <c r="A16" s="23">
        <v>12</v>
      </c>
      <c r="B16" t="s">
        <v>493</v>
      </c>
      <c r="C16" s="16" t="s">
        <v>494</v>
      </c>
      <c r="D16" s="17" t="s">
        <v>568</v>
      </c>
      <c r="E16" s="16" t="s">
        <v>494</v>
      </c>
      <c r="F16" s="17" t="s">
        <v>568</v>
      </c>
      <c r="G16" s="16" t="s">
        <v>494</v>
      </c>
      <c r="H16" s="17" t="s">
        <v>568</v>
      </c>
      <c r="I16" s="16" t="s">
        <v>494</v>
      </c>
      <c r="J16"/>
    </row>
    <row r="17" spans="1:11" x14ac:dyDescent="0.3">
      <c r="A17" s="23">
        <v>13</v>
      </c>
      <c r="B17" t="s">
        <v>495</v>
      </c>
      <c r="C17" s="16">
        <v>1200</v>
      </c>
      <c r="D17" s="17" t="s">
        <v>568</v>
      </c>
      <c r="E17" s="16">
        <v>1200</v>
      </c>
      <c r="F17" s="17" t="s">
        <v>568</v>
      </c>
      <c r="G17" s="16">
        <v>1200</v>
      </c>
      <c r="H17" s="17" t="s">
        <v>568</v>
      </c>
      <c r="I17" s="16">
        <v>1200</v>
      </c>
      <c r="J17"/>
      <c r="K17" t="s">
        <v>496</v>
      </c>
    </row>
    <row r="18" spans="1:11" x14ac:dyDescent="0.3">
      <c r="A18" s="23">
        <v>14</v>
      </c>
      <c r="B18" t="s">
        <v>497</v>
      </c>
      <c r="C18" s="16">
        <v>181</v>
      </c>
      <c r="D18" s="17" t="s">
        <v>568</v>
      </c>
      <c r="E18" s="16">
        <v>181</v>
      </c>
      <c r="F18" s="17" t="s">
        <v>568</v>
      </c>
      <c r="G18" s="16">
        <v>181</v>
      </c>
      <c r="H18" s="17" t="s">
        <v>568</v>
      </c>
      <c r="I18" s="16">
        <v>181</v>
      </c>
      <c r="J18"/>
    </row>
    <row r="19" spans="1:11" x14ac:dyDescent="0.3">
      <c r="A19" s="23">
        <v>15</v>
      </c>
      <c r="B19" t="s">
        <v>498</v>
      </c>
      <c r="C19" s="16">
        <v>50.8</v>
      </c>
      <c r="D19" s="17" t="s">
        <v>568</v>
      </c>
      <c r="E19" s="16">
        <v>50.8</v>
      </c>
      <c r="F19" s="17" t="s">
        <v>568</v>
      </c>
      <c r="G19" s="16">
        <v>50.8</v>
      </c>
      <c r="H19" s="17" t="s">
        <v>568</v>
      </c>
      <c r="I19" s="16">
        <v>50.8</v>
      </c>
      <c r="J19"/>
    </row>
    <row r="20" spans="1:11" x14ac:dyDescent="0.3">
      <c r="A20" s="23">
        <v>16</v>
      </c>
      <c r="B20" t="s">
        <v>499</v>
      </c>
      <c r="C20" s="16">
        <v>6</v>
      </c>
      <c r="D20" s="17" t="s">
        <v>568</v>
      </c>
      <c r="E20" s="16">
        <v>6</v>
      </c>
      <c r="F20" s="17" t="s">
        <v>568</v>
      </c>
      <c r="G20" s="16">
        <v>6</v>
      </c>
      <c r="H20" s="17" t="s">
        <v>568</v>
      </c>
      <c r="I20" s="16">
        <v>6</v>
      </c>
      <c r="J20"/>
      <c r="K20" t="s">
        <v>500</v>
      </c>
    </row>
    <row r="21" spans="1:11" x14ac:dyDescent="0.3">
      <c r="A21" s="23">
        <v>17</v>
      </c>
      <c r="B21" t="s">
        <v>429</v>
      </c>
      <c r="C21" s="16">
        <v>6</v>
      </c>
      <c r="D21" s="17" t="s">
        <v>568</v>
      </c>
      <c r="E21" s="16">
        <v>6</v>
      </c>
      <c r="F21" s="17" t="s">
        <v>568</v>
      </c>
      <c r="G21" s="16">
        <v>6</v>
      </c>
      <c r="H21" s="17" t="s">
        <v>568</v>
      </c>
      <c r="I21" s="16">
        <v>6</v>
      </c>
      <c r="J21"/>
      <c r="K21" t="s">
        <v>501</v>
      </c>
    </row>
    <row r="22" spans="1:11" x14ac:dyDescent="0.3">
      <c r="A22" s="23">
        <v>18</v>
      </c>
      <c r="B22" t="s">
        <v>308</v>
      </c>
      <c r="C22" s="16">
        <v>10</v>
      </c>
      <c r="D22" s="17" t="s">
        <v>568</v>
      </c>
      <c r="E22" s="16">
        <v>10</v>
      </c>
      <c r="F22" s="17" t="s">
        <v>568</v>
      </c>
      <c r="G22" s="16">
        <v>10</v>
      </c>
      <c r="H22" s="17" t="s">
        <v>568</v>
      </c>
      <c r="I22" s="16">
        <v>10</v>
      </c>
      <c r="J22"/>
    </row>
    <row r="23" spans="1:11" x14ac:dyDescent="0.3">
      <c r="A23" s="23">
        <v>19</v>
      </c>
      <c r="B23" t="s">
        <v>502</v>
      </c>
      <c r="C23" s="16">
        <v>0.8</v>
      </c>
      <c r="D23" s="17" t="s">
        <v>568</v>
      </c>
      <c r="E23" s="16">
        <v>0.8</v>
      </c>
      <c r="F23" s="17" t="s">
        <v>568</v>
      </c>
      <c r="G23" s="16">
        <v>0.8</v>
      </c>
      <c r="H23" s="17" t="s">
        <v>568</v>
      </c>
      <c r="I23" s="16">
        <v>0.8</v>
      </c>
      <c r="J23"/>
    </row>
    <row r="24" spans="1:11" x14ac:dyDescent="0.3">
      <c r="A24" s="23">
        <v>20</v>
      </c>
      <c r="B24" t="s">
        <v>503</v>
      </c>
      <c r="C24" s="16">
        <v>10</v>
      </c>
      <c r="D24" s="17" t="s">
        <v>568</v>
      </c>
      <c r="E24" s="16">
        <v>10</v>
      </c>
      <c r="F24" s="17" t="s">
        <v>568</v>
      </c>
      <c r="G24" s="16">
        <v>10</v>
      </c>
      <c r="H24" s="17" t="s">
        <v>568</v>
      </c>
      <c r="I24" s="16">
        <v>10</v>
      </c>
      <c r="J24"/>
      <c r="K24" t="s">
        <v>504</v>
      </c>
    </row>
    <row r="25" spans="1:11" x14ac:dyDescent="0.3">
      <c r="A25" s="23">
        <v>21</v>
      </c>
      <c r="B25" t="s">
        <v>77</v>
      </c>
      <c r="C25" s="16">
        <v>0.254</v>
      </c>
      <c r="D25" s="17" t="s">
        <v>568</v>
      </c>
      <c r="E25" s="16">
        <v>0.254</v>
      </c>
      <c r="F25" s="17" t="s">
        <v>568</v>
      </c>
      <c r="G25" s="16">
        <v>0.254</v>
      </c>
      <c r="H25" s="17" t="s">
        <v>568</v>
      </c>
      <c r="I25" s="16">
        <v>0.254</v>
      </c>
      <c r="J25"/>
    </row>
    <row r="26" spans="1:11" x14ac:dyDescent="0.3">
      <c r="A26" s="23">
        <v>22</v>
      </c>
      <c r="B26" t="s">
        <v>505</v>
      </c>
      <c r="C26" s="16">
        <v>7</v>
      </c>
      <c r="D26" s="17" t="s">
        <v>568</v>
      </c>
      <c r="E26" s="16">
        <v>7</v>
      </c>
      <c r="F26" s="17" t="s">
        <v>568</v>
      </c>
      <c r="G26" s="16">
        <v>7</v>
      </c>
      <c r="H26" s="17" t="s">
        <v>568</v>
      </c>
      <c r="I26" s="16">
        <v>7</v>
      </c>
      <c r="J26"/>
    </row>
    <row r="27" spans="1:11" x14ac:dyDescent="0.3">
      <c r="A27" s="23">
        <v>23</v>
      </c>
      <c r="B27" t="s">
        <v>506</v>
      </c>
      <c r="C27" s="16">
        <v>179</v>
      </c>
      <c r="D27" s="17" t="s">
        <v>568</v>
      </c>
      <c r="E27" s="16">
        <v>179</v>
      </c>
      <c r="F27" s="17" t="s">
        <v>568</v>
      </c>
      <c r="G27" s="16">
        <v>179</v>
      </c>
      <c r="H27" s="17" t="s">
        <v>568</v>
      </c>
      <c r="I27" s="16">
        <v>179</v>
      </c>
      <c r="J27"/>
    </row>
    <row r="28" spans="1:11" x14ac:dyDescent="0.3">
      <c r="A28" s="23">
        <v>24</v>
      </c>
      <c r="B28" t="s">
        <v>507</v>
      </c>
      <c r="C28" s="16">
        <v>0.5</v>
      </c>
      <c r="D28" s="17" t="s">
        <v>568</v>
      </c>
      <c r="E28" s="16">
        <v>0.5</v>
      </c>
      <c r="F28" s="17" t="s">
        <v>568</v>
      </c>
      <c r="G28" s="16">
        <v>0.5</v>
      </c>
      <c r="H28" s="17" t="s">
        <v>568</v>
      </c>
      <c r="I28" s="16">
        <v>0.5</v>
      </c>
      <c r="J28"/>
    </row>
    <row r="29" spans="1:11" x14ac:dyDescent="0.3">
      <c r="A29" s="23">
        <v>25</v>
      </c>
      <c r="B29" t="s">
        <v>508</v>
      </c>
      <c r="C29" s="16">
        <v>95</v>
      </c>
      <c r="D29" s="17" t="s">
        <v>568</v>
      </c>
      <c r="E29" s="16">
        <v>95</v>
      </c>
      <c r="F29" s="17" t="s">
        <v>568</v>
      </c>
      <c r="G29" s="16">
        <v>95</v>
      </c>
      <c r="H29" s="17" t="s">
        <v>568</v>
      </c>
      <c r="I29" s="16">
        <v>95</v>
      </c>
      <c r="J29"/>
    </row>
    <row r="30" spans="1:11" x14ac:dyDescent="0.3">
      <c r="A30" s="23">
        <v>26</v>
      </c>
      <c r="B30" t="s">
        <v>509</v>
      </c>
      <c r="C30" s="16">
        <v>3.5</v>
      </c>
      <c r="D30" s="17" t="s">
        <v>568</v>
      </c>
      <c r="E30" s="16">
        <v>3.5</v>
      </c>
      <c r="F30" s="17" t="s">
        <v>568</v>
      </c>
      <c r="G30" s="16">
        <v>3.5</v>
      </c>
      <c r="H30" s="17" t="s">
        <v>568</v>
      </c>
      <c r="I30" s="16">
        <v>3.5</v>
      </c>
      <c r="J30"/>
    </row>
    <row r="31" spans="1:11" x14ac:dyDescent="0.3">
      <c r="A31" s="23">
        <v>27</v>
      </c>
      <c r="B31" t="s">
        <v>510</v>
      </c>
      <c r="C31" s="16">
        <v>12.7</v>
      </c>
      <c r="D31" s="17" t="s">
        <v>568</v>
      </c>
      <c r="E31" s="16">
        <v>12.7</v>
      </c>
      <c r="F31" s="17" t="s">
        <v>568</v>
      </c>
      <c r="G31" s="16">
        <v>12.7</v>
      </c>
      <c r="H31" s="17" t="s">
        <v>568</v>
      </c>
      <c r="I31" s="16">
        <v>12.7</v>
      </c>
      <c r="J31"/>
      <c r="K31" t="s">
        <v>511</v>
      </c>
    </row>
    <row r="32" spans="1:11" x14ac:dyDescent="0.3">
      <c r="A32" s="23">
        <v>28</v>
      </c>
      <c r="B32" t="s">
        <v>512</v>
      </c>
      <c r="C32" s="16">
        <v>12.7</v>
      </c>
      <c r="D32" s="17" t="s">
        <v>568</v>
      </c>
      <c r="E32" s="16">
        <v>12.7</v>
      </c>
      <c r="F32" s="17" t="s">
        <v>568</v>
      </c>
      <c r="G32" s="16">
        <v>12.7</v>
      </c>
      <c r="H32" s="17" t="s">
        <v>568</v>
      </c>
      <c r="I32" s="16">
        <v>12.7</v>
      </c>
      <c r="J32"/>
      <c r="K32" t="s">
        <v>513</v>
      </c>
    </row>
    <row r="33" spans="1:11" x14ac:dyDescent="0.3">
      <c r="A33" s="23">
        <v>29</v>
      </c>
      <c r="B33" t="s">
        <v>514</v>
      </c>
      <c r="C33" s="16">
        <v>8.33</v>
      </c>
      <c r="D33" s="17" t="s">
        <v>568</v>
      </c>
      <c r="E33" s="16">
        <v>8.33</v>
      </c>
      <c r="F33" s="17" t="s">
        <v>568</v>
      </c>
      <c r="G33" s="16">
        <v>8.33</v>
      </c>
      <c r="H33" s="17" t="s">
        <v>568</v>
      </c>
      <c r="I33" s="16">
        <v>8.33</v>
      </c>
      <c r="J33"/>
    </row>
    <row r="34" spans="1:11" x14ac:dyDescent="0.3">
      <c r="A34" s="23">
        <v>30</v>
      </c>
      <c r="B34" t="s">
        <v>515</v>
      </c>
      <c r="C34" s="16">
        <v>1</v>
      </c>
      <c r="D34" s="17" t="s">
        <v>568</v>
      </c>
      <c r="E34" s="16">
        <v>1</v>
      </c>
      <c r="F34" s="17" t="s">
        <v>568</v>
      </c>
      <c r="G34" s="16">
        <v>1</v>
      </c>
      <c r="H34" s="17" t="s">
        <v>568</v>
      </c>
      <c r="I34" s="16">
        <v>1</v>
      </c>
      <c r="J34"/>
      <c r="K34" t="s">
        <v>516</v>
      </c>
    </row>
    <row r="35" spans="1:11" x14ac:dyDescent="0.3">
      <c r="A35" s="23">
        <v>31</v>
      </c>
      <c r="B35" t="s">
        <v>517</v>
      </c>
      <c r="C35" s="16">
        <v>25.4</v>
      </c>
      <c r="D35" s="17" t="s">
        <v>568</v>
      </c>
      <c r="E35" s="16">
        <v>25.4</v>
      </c>
      <c r="F35" s="17" t="s">
        <v>568</v>
      </c>
      <c r="G35" s="16">
        <v>25.4</v>
      </c>
      <c r="H35" s="17" t="s">
        <v>568</v>
      </c>
      <c r="I35" s="16">
        <v>25.4</v>
      </c>
      <c r="J35"/>
    </row>
    <row r="36" spans="1:11" x14ac:dyDescent="0.3">
      <c r="A36" s="23">
        <v>32</v>
      </c>
      <c r="B36" t="s">
        <v>518</v>
      </c>
      <c r="C36" s="16">
        <v>0.1</v>
      </c>
      <c r="D36" s="17" t="s">
        <v>568</v>
      </c>
      <c r="E36" s="16">
        <v>0.1</v>
      </c>
      <c r="F36" s="17" t="s">
        <v>568</v>
      </c>
      <c r="G36" s="16">
        <v>0.1</v>
      </c>
      <c r="H36" s="17" t="s">
        <v>568</v>
      </c>
      <c r="I36" s="16">
        <v>0.1</v>
      </c>
      <c r="J36"/>
    </row>
    <row r="37" spans="1:11" x14ac:dyDescent="0.3">
      <c r="A37" s="23">
        <v>33</v>
      </c>
      <c r="B37" t="s">
        <v>519</v>
      </c>
      <c r="C37" s="16">
        <v>101.6</v>
      </c>
      <c r="D37" s="17" t="s">
        <v>568</v>
      </c>
      <c r="E37" s="16">
        <v>101.6</v>
      </c>
      <c r="F37" s="17" t="s">
        <v>568</v>
      </c>
      <c r="G37" s="16">
        <v>101.6</v>
      </c>
      <c r="H37" s="17" t="s">
        <v>568</v>
      </c>
      <c r="I37" s="16">
        <v>101.6</v>
      </c>
      <c r="J37"/>
    </row>
    <row r="38" spans="1:11" x14ac:dyDescent="0.3">
      <c r="A38" s="23">
        <v>34</v>
      </c>
      <c r="B38" t="s">
        <v>520</v>
      </c>
      <c r="C38" s="16">
        <v>10</v>
      </c>
      <c r="D38" s="17" t="s">
        <v>568</v>
      </c>
      <c r="E38" s="16">
        <v>10</v>
      </c>
      <c r="F38" s="17" t="s">
        <v>568</v>
      </c>
      <c r="G38" s="16">
        <v>10</v>
      </c>
      <c r="H38" s="17" t="s">
        <v>568</v>
      </c>
      <c r="I38" s="16">
        <v>10</v>
      </c>
      <c r="J38"/>
    </row>
    <row r="39" spans="1:11" x14ac:dyDescent="0.3">
      <c r="A39" s="23">
        <v>35</v>
      </c>
      <c r="B39" t="s">
        <v>521</v>
      </c>
      <c r="C39" s="16">
        <v>12.7</v>
      </c>
      <c r="D39" s="17" t="s">
        <v>568</v>
      </c>
      <c r="E39" s="16">
        <v>12.7</v>
      </c>
      <c r="F39" s="17" t="s">
        <v>568</v>
      </c>
      <c r="G39" s="16">
        <v>12.7</v>
      </c>
      <c r="H39" s="17" t="s">
        <v>568</v>
      </c>
      <c r="I39" s="16">
        <v>12.7</v>
      </c>
      <c r="J39"/>
    </row>
    <row r="40" spans="1:11" x14ac:dyDescent="0.3">
      <c r="A40" s="23">
        <v>36</v>
      </c>
      <c r="B40" t="s">
        <v>522</v>
      </c>
      <c r="C40" s="16">
        <v>3</v>
      </c>
      <c r="D40" s="17" t="s">
        <v>568</v>
      </c>
      <c r="E40" s="16">
        <v>3</v>
      </c>
      <c r="F40" s="17" t="s">
        <v>568</v>
      </c>
      <c r="G40" s="16">
        <v>3</v>
      </c>
      <c r="H40" s="17" t="s">
        <v>568</v>
      </c>
      <c r="I40" s="16">
        <v>3</v>
      </c>
      <c r="J40"/>
    </row>
    <row r="41" spans="1:11" x14ac:dyDescent="0.3">
      <c r="A41" s="23">
        <v>37</v>
      </c>
      <c r="B41" t="s">
        <v>83</v>
      </c>
      <c r="C41" s="16">
        <v>1.6</v>
      </c>
      <c r="D41" s="17" t="s">
        <v>568</v>
      </c>
      <c r="E41" s="16">
        <v>1.6</v>
      </c>
      <c r="F41" s="17" t="s">
        <v>568</v>
      </c>
      <c r="G41" s="16">
        <v>1.6</v>
      </c>
      <c r="H41" s="17" t="s">
        <v>568</v>
      </c>
      <c r="I41" s="16">
        <v>1.6</v>
      </c>
      <c r="J41"/>
    </row>
    <row r="42" spans="1:11" x14ac:dyDescent="0.3">
      <c r="A42" s="23">
        <v>38</v>
      </c>
      <c r="B42" t="s">
        <v>245</v>
      </c>
      <c r="C42" s="16" t="b">
        <v>0</v>
      </c>
      <c r="D42" s="17" t="s">
        <v>568</v>
      </c>
      <c r="E42" s="16" t="b">
        <v>0</v>
      </c>
      <c r="F42" s="17" t="s">
        <v>568</v>
      </c>
      <c r="G42" s="16" t="b">
        <v>0</v>
      </c>
      <c r="H42" s="17" t="s">
        <v>568</v>
      </c>
      <c r="I42" s="16" t="b">
        <v>0</v>
      </c>
      <c r="J42"/>
      <c r="K42" t="s">
        <v>523</v>
      </c>
    </row>
    <row r="43" spans="1:11" s="25" customFormat="1" ht="15" thickBot="1" x14ac:dyDescent="0.35">
      <c r="A43" s="24">
        <v>39</v>
      </c>
      <c r="B43" s="25" t="s">
        <v>85</v>
      </c>
      <c r="C43" s="27">
        <v>7</v>
      </c>
      <c r="D43" s="28" t="s">
        <v>568</v>
      </c>
      <c r="E43" s="27">
        <v>7</v>
      </c>
      <c r="F43" s="28" t="s">
        <v>568</v>
      </c>
      <c r="G43" s="27">
        <v>7</v>
      </c>
      <c r="H43" s="28" t="s">
        <v>568</v>
      </c>
      <c r="I43" s="27">
        <v>7</v>
      </c>
    </row>
    <row r="45" spans="1:11" x14ac:dyDescent="0.3">
      <c r="B45" t="s">
        <v>625</v>
      </c>
    </row>
  </sheetData>
  <pageMargins left="0.7" right="0.7" top="0.75" bottom="0.75" header="0.3" footer="0.3"/>
  <pageSetup orientation="portrait" horizontalDpi="1200" verticalDpi="1200"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D959B0-0B42-4794-B132-DE23CCA61563}">
  <sheetPr codeName="Sheet29">
    <tabColor theme="2"/>
  </sheetPr>
  <dimension ref="A1:O44"/>
  <sheetViews>
    <sheetView workbookViewId="0">
      <selection activeCell="B44" sqref="B44"/>
    </sheetView>
  </sheetViews>
  <sheetFormatPr defaultRowHeight="14.4" x14ac:dyDescent="0.3"/>
  <cols>
    <col min="1" max="1" width="3" bestFit="1" customWidth="1"/>
    <col min="2" max="2" width="38" bestFit="1" customWidth="1"/>
    <col min="3" max="3" width="8.44140625" style="11" customWidth="1"/>
    <col min="4" max="4" width="11" style="12" hidden="1" customWidth="1"/>
    <col min="5" max="5" width="8.44140625" style="11" customWidth="1"/>
    <col min="6" max="6" width="11.33203125" style="12" hidden="1" customWidth="1"/>
    <col min="7" max="7" width="9" style="11" customWidth="1"/>
    <col min="8" max="8" width="11" style="12" hidden="1" customWidth="1"/>
    <col min="9" max="9" width="9.5546875" style="11" customWidth="1"/>
    <col min="10" max="10" width="10.6640625" style="12" hidden="1" customWidth="1"/>
    <col min="11" max="11" width="9.5546875" style="11" customWidth="1"/>
    <col min="12" max="12" width="12" style="12" hidden="1" customWidth="1"/>
    <col min="13" max="13" width="9.44140625" style="11" customWidth="1"/>
    <col min="14" max="14" width="14.5546875" style="12" customWidth="1"/>
    <col min="15" max="15" width="12.88671875" customWidth="1"/>
  </cols>
  <sheetData>
    <row r="1" spans="1:15" x14ac:dyDescent="0.3">
      <c r="C1" s="7"/>
      <c r="D1" s="7"/>
      <c r="E1" s="7"/>
      <c r="F1" s="7"/>
      <c r="G1" s="7"/>
      <c r="H1" s="7"/>
      <c r="I1" s="7"/>
      <c r="J1" s="7"/>
      <c r="K1" s="7"/>
      <c r="L1" s="7"/>
      <c r="M1" s="7"/>
      <c r="N1" s="7"/>
    </row>
    <row r="2" spans="1:15" ht="15.6" x14ac:dyDescent="0.3">
      <c r="B2" s="41" t="s">
        <v>710</v>
      </c>
      <c r="C2" s="7"/>
      <c r="D2" s="7"/>
      <c r="E2" s="7"/>
      <c r="F2" s="7"/>
      <c r="G2" s="7"/>
      <c r="H2" s="7"/>
      <c r="I2" s="7"/>
      <c r="J2" s="7"/>
      <c r="K2" s="7"/>
      <c r="L2" s="7"/>
      <c r="M2" s="7"/>
      <c r="N2" s="7"/>
    </row>
    <row r="3" spans="1:15" ht="16.2" thickBot="1" x14ac:dyDescent="0.35">
      <c r="B3" s="41"/>
      <c r="C3" s="7"/>
      <c r="D3" s="7"/>
      <c r="E3" s="7"/>
      <c r="F3" s="7"/>
      <c r="G3" s="7"/>
      <c r="H3" s="7"/>
      <c r="I3" s="7"/>
      <c r="J3" s="7"/>
      <c r="K3" s="7"/>
      <c r="L3" s="7"/>
      <c r="M3" s="7"/>
      <c r="N3" s="7"/>
    </row>
    <row r="4" spans="1:15" ht="43.2" x14ac:dyDescent="0.3">
      <c r="A4" s="18" t="s">
        <v>0</v>
      </c>
      <c r="B4" s="19" t="s">
        <v>56</v>
      </c>
      <c r="C4" s="20" t="s">
        <v>707</v>
      </c>
      <c r="D4" s="20" t="s">
        <v>58</v>
      </c>
      <c r="E4" s="20" t="s">
        <v>682</v>
      </c>
      <c r="F4" s="20" t="s">
        <v>59</v>
      </c>
      <c r="G4" s="20" t="s">
        <v>543</v>
      </c>
      <c r="H4" s="20" t="s">
        <v>60</v>
      </c>
      <c r="I4" s="20" t="s">
        <v>572</v>
      </c>
      <c r="J4" s="20" t="s">
        <v>62</v>
      </c>
      <c r="K4" s="20" t="s">
        <v>683</v>
      </c>
      <c r="L4" s="20" t="s">
        <v>274</v>
      </c>
      <c r="M4" s="20" t="s">
        <v>684</v>
      </c>
      <c r="N4" s="21" t="s">
        <v>63</v>
      </c>
      <c r="O4" s="42" t="s">
        <v>712</v>
      </c>
    </row>
    <row r="5" spans="1:15" x14ac:dyDescent="0.3">
      <c r="A5" s="23">
        <v>1</v>
      </c>
      <c r="B5" t="s">
        <v>474</v>
      </c>
      <c r="C5" s="16" t="b">
        <v>0</v>
      </c>
      <c r="D5" s="17" t="s">
        <v>568</v>
      </c>
      <c r="E5" s="16" t="b">
        <v>0</v>
      </c>
      <c r="F5" s="17" t="s">
        <v>568</v>
      </c>
      <c r="G5" s="16" t="b">
        <v>0</v>
      </c>
      <c r="H5" s="17" t="s">
        <v>568</v>
      </c>
      <c r="I5" s="16" t="b">
        <v>0</v>
      </c>
      <c r="J5" s="17" t="s">
        <v>568</v>
      </c>
      <c r="K5" s="16" t="b">
        <v>0</v>
      </c>
      <c r="L5" s="17" t="s">
        <v>568</v>
      </c>
      <c r="M5" s="15" t="b">
        <v>0</v>
      </c>
      <c r="N5"/>
    </row>
    <row r="6" spans="1:15" x14ac:dyDescent="0.3">
      <c r="A6" s="23">
        <v>2</v>
      </c>
      <c r="B6" t="s">
        <v>475</v>
      </c>
      <c r="C6" s="16" t="b">
        <v>0</v>
      </c>
      <c r="D6" s="17" t="s">
        <v>568</v>
      </c>
      <c r="E6" s="16" t="b">
        <v>0</v>
      </c>
      <c r="F6" s="17" t="s">
        <v>568</v>
      </c>
      <c r="G6" s="16" t="b">
        <v>0</v>
      </c>
      <c r="H6" s="17" t="s">
        <v>568</v>
      </c>
      <c r="I6" s="16" t="b">
        <v>0</v>
      </c>
      <c r="J6" s="17" t="s">
        <v>568</v>
      </c>
      <c r="K6" s="16" t="b">
        <v>0</v>
      </c>
      <c r="L6" s="17" t="s">
        <v>568</v>
      </c>
      <c r="M6" s="15" t="b">
        <v>0</v>
      </c>
      <c r="N6"/>
    </row>
    <row r="7" spans="1:15" x14ac:dyDescent="0.3">
      <c r="A7" s="23">
        <v>3</v>
      </c>
      <c r="B7" t="s">
        <v>476</v>
      </c>
      <c r="C7" s="16">
        <v>46</v>
      </c>
      <c r="D7" s="17" t="s">
        <v>568</v>
      </c>
      <c r="E7" s="16">
        <v>46</v>
      </c>
      <c r="F7" s="17" t="s">
        <v>568</v>
      </c>
      <c r="G7" s="16">
        <v>46</v>
      </c>
      <c r="H7" s="17" t="s">
        <v>568</v>
      </c>
      <c r="I7" s="16">
        <v>46</v>
      </c>
      <c r="J7" s="17" t="s">
        <v>568</v>
      </c>
      <c r="K7" s="16">
        <v>46</v>
      </c>
      <c r="L7" s="17" t="s">
        <v>568</v>
      </c>
      <c r="M7" s="15">
        <v>46</v>
      </c>
      <c r="N7"/>
    </row>
    <row r="8" spans="1:15" x14ac:dyDescent="0.3">
      <c r="A8" s="23">
        <v>4</v>
      </c>
      <c r="B8" t="s">
        <v>477</v>
      </c>
      <c r="C8" s="16">
        <v>1</v>
      </c>
      <c r="D8" s="17" t="s">
        <v>568</v>
      </c>
      <c r="E8" s="16">
        <v>1</v>
      </c>
      <c r="F8" s="17" t="s">
        <v>568</v>
      </c>
      <c r="G8" s="16">
        <v>1</v>
      </c>
      <c r="H8" s="17" t="s">
        <v>568</v>
      </c>
      <c r="I8" s="16">
        <v>1</v>
      </c>
      <c r="J8" s="17" t="s">
        <v>568</v>
      </c>
      <c r="K8" s="16">
        <v>1</v>
      </c>
      <c r="L8" s="17" t="s">
        <v>568</v>
      </c>
      <c r="M8" s="15">
        <v>1</v>
      </c>
      <c r="N8"/>
      <c r="O8" t="s">
        <v>478</v>
      </c>
    </row>
    <row r="9" spans="1:15" x14ac:dyDescent="0.3">
      <c r="A9" s="23">
        <v>5</v>
      </c>
      <c r="B9" t="s">
        <v>479</v>
      </c>
      <c r="C9" s="16" t="b">
        <v>1</v>
      </c>
      <c r="D9" s="17" t="s">
        <v>568</v>
      </c>
      <c r="E9" s="16" t="b">
        <v>1</v>
      </c>
      <c r="F9" s="17" t="s">
        <v>80</v>
      </c>
      <c r="G9" s="16" t="b">
        <v>0</v>
      </c>
      <c r="H9" s="17" t="s">
        <v>568</v>
      </c>
      <c r="I9" s="16" t="b">
        <v>0</v>
      </c>
      <c r="J9" s="17" t="s">
        <v>568</v>
      </c>
      <c r="K9" s="16" t="b">
        <v>0</v>
      </c>
      <c r="L9" s="17" t="s">
        <v>568</v>
      </c>
      <c r="M9" s="15" t="b">
        <v>0</v>
      </c>
      <c r="N9"/>
      <c r="O9" t="s">
        <v>480</v>
      </c>
    </row>
    <row r="10" spans="1:15" x14ac:dyDescent="0.3">
      <c r="A10" s="23">
        <v>6</v>
      </c>
      <c r="B10" t="s">
        <v>481</v>
      </c>
      <c r="C10" s="16">
        <v>-1</v>
      </c>
      <c r="D10" s="17" t="s">
        <v>568</v>
      </c>
      <c r="E10" s="16">
        <v>-1</v>
      </c>
      <c r="F10" s="17" t="s">
        <v>568</v>
      </c>
      <c r="G10" s="16">
        <v>-1</v>
      </c>
      <c r="H10" s="17" t="s">
        <v>568</v>
      </c>
      <c r="I10" s="16">
        <v>-1</v>
      </c>
      <c r="J10" s="17" t="s">
        <v>568</v>
      </c>
      <c r="K10" s="16">
        <v>-1</v>
      </c>
      <c r="L10" s="17" t="s">
        <v>568</v>
      </c>
      <c r="M10" s="15">
        <v>-1</v>
      </c>
      <c r="N10"/>
      <c r="O10" t="s">
        <v>482</v>
      </c>
    </row>
    <row r="11" spans="1:15" x14ac:dyDescent="0.3">
      <c r="A11" s="23">
        <v>7</v>
      </c>
      <c r="B11" t="s">
        <v>483</v>
      </c>
      <c r="C11" s="16" t="s">
        <v>524</v>
      </c>
      <c r="D11" s="17" t="s">
        <v>568</v>
      </c>
      <c r="E11" s="16" t="s">
        <v>524</v>
      </c>
      <c r="F11" s="17" t="s">
        <v>568</v>
      </c>
      <c r="G11" s="16" t="s">
        <v>524</v>
      </c>
      <c r="H11" s="17" t="s">
        <v>568</v>
      </c>
      <c r="I11" s="16" t="s">
        <v>524</v>
      </c>
      <c r="J11" s="17" t="s">
        <v>568</v>
      </c>
      <c r="K11" s="16" t="s">
        <v>524</v>
      </c>
      <c r="L11" s="17" t="s">
        <v>568</v>
      </c>
      <c r="M11" s="15" t="s">
        <v>524</v>
      </c>
      <c r="N11"/>
      <c r="O11" t="s">
        <v>525</v>
      </c>
    </row>
    <row r="12" spans="1:15" x14ac:dyDescent="0.3">
      <c r="A12" s="23">
        <v>8</v>
      </c>
      <c r="B12" t="s">
        <v>486</v>
      </c>
      <c r="C12" s="16" t="s">
        <v>487</v>
      </c>
      <c r="D12" s="17" t="s">
        <v>568</v>
      </c>
      <c r="E12" s="16" t="s">
        <v>487</v>
      </c>
      <c r="F12" s="17" t="s">
        <v>568</v>
      </c>
      <c r="G12" s="16" t="s">
        <v>487</v>
      </c>
      <c r="H12" s="17" t="s">
        <v>568</v>
      </c>
      <c r="I12" s="16" t="s">
        <v>487</v>
      </c>
      <c r="J12" s="17" t="s">
        <v>568</v>
      </c>
      <c r="K12" s="16" t="s">
        <v>487</v>
      </c>
      <c r="L12" s="17" t="s">
        <v>568</v>
      </c>
      <c r="M12" s="15" t="s">
        <v>487</v>
      </c>
      <c r="N12"/>
    </row>
    <row r="13" spans="1:15" x14ac:dyDescent="0.3">
      <c r="A13" s="23">
        <v>9</v>
      </c>
      <c r="B13" t="s">
        <v>488</v>
      </c>
      <c r="C13" s="16">
        <v>2E-3</v>
      </c>
      <c r="D13" s="17" t="s">
        <v>568</v>
      </c>
      <c r="E13" s="16">
        <v>2E-3</v>
      </c>
      <c r="F13" s="17" t="s">
        <v>568</v>
      </c>
      <c r="G13" s="16">
        <v>2E-3</v>
      </c>
      <c r="H13" s="17" t="s">
        <v>568</v>
      </c>
      <c r="I13" s="16">
        <v>2E-3</v>
      </c>
      <c r="J13" s="17" t="s">
        <v>568</v>
      </c>
      <c r="K13" s="16">
        <v>2E-3</v>
      </c>
      <c r="L13" s="17" t="s">
        <v>568</v>
      </c>
      <c r="M13" s="15">
        <v>2E-3</v>
      </c>
      <c r="N13"/>
    </row>
    <row r="14" spans="1:15" x14ac:dyDescent="0.3">
      <c r="A14" s="23">
        <v>10</v>
      </c>
      <c r="B14" t="s">
        <v>489</v>
      </c>
      <c r="C14" s="16">
        <v>100</v>
      </c>
      <c r="D14" s="17" t="s">
        <v>568</v>
      </c>
      <c r="E14" s="16">
        <v>100</v>
      </c>
      <c r="F14" s="17" t="s">
        <v>568</v>
      </c>
      <c r="G14" s="16">
        <v>100</v>
      </c>
      <c r="H14" s="17" t="s">
        <v>568</v>
      </c>
      <c r="I14" s="16">
        <v>100</v>
      </c>
      <c r="J14" s="17" t="s">
        <v>568</v>
      </c>
      <c r="K14" s="16">
        <v>100</v>
      </c>
      <c r="L14" s="17" t="s">
        <v>568</v>
      </c>
      <c r="M14" s="15">
        <v>100</v>
      </c>
      <c r="N14"/>
      <c r="O14" t="s">
        <v>490</v>
      </c>
    </row>
    <row r="15" spans="1:15" x14ac:dyDescent="0.3">
      <c r="A15" s="23">
        <v>11</v>
      </c>
      <c r="B15" t="s">
        <v>491</v>
      </c>
      <c r="C15" s="16" t="s">
        <v>492</v>
      </c>
      <c r="D15" s="17" t="s">
        <v>568</v>
      </c>
      <c r="E15" s="16" t="s">
        <v>492</v>
      </c>
      <c r="F15" s="17" t="s">
        <v>568</v>
      </c>
      <c r="G15" s="16" t="s">
        <v>492</v>
      </c>
      <c r="H15" s="17" t="s">
        <v>568</v>
      </c>
      <c r="I15" s="16" t="s">
        <v>492</v>
      </c>
      <c r="J15" s="17" t="s">
        <v>568</v>
      </c>
      <c r="K15" s="16" t="s">
        <v>492</v>
      </c>
      <c r="L15" s="17" t="s">
        <v>568</v>
      </c>
      <c r="M15" s="15" t="s">
        <v>492</v>
      </c>
      <c r="N15"/>
    </row>
    <row r="16" spans="1:15" x14ac:dyDescent="0.3">
      <c r="A16" s="23">
        <v>12</v>
      </c>
      <c r="B16" t="s">
        <v>493</v>
      </c>
      <c r="C16" s="16" t="s">
        <v>494</v>
      </c>
      <c r="D16" s="17" t="s">
        <v>568</v>
      </c>
      <c r="E16" s="16" t="s">
        <v>494</v>
      </c>
      <c r="F16" s="17" t="s">
        <v>568</v>
      </c>
      <c r="G16" s="16" t="s">
        <v>494</v>
      </c>
      <c r="H16" s="17" t="s">
        <v>568</v>
      </c>
      <c r="I16" s="16" t="s">
        <v>494</v>
      </c>
      <c r="J16" s="17" t="s">
        <v>568</v>
      </c>
      <c r="K16" s="16" t="s">
        <v>494</v>
      </c>
      <c r="L16" s="17" t="s">
        <v>568</v>
      </c>
      <c r="M16" s="15" t="s">
        <v>494</v>
      </c>
      <c r="N16"/>
    </row>
    <row r="17" spans="1:15" x14ac:dyDescent="0.3">
      <c r="A17" s="23">
        <v>13</v>
      </c>
      <c r="B17" t="s">
        <v>495</v>
      </c>
      <c r="C17" s="16">
        <v>1200</v>
      </c>
      <c r="D17" s="17" t="s">
        <v>568</v>
      </c>
      <c r="E17" s="16">
        <v>1200</v>
      </c>
      <c r="F17" s="17" t="s">
        <v>568</v>
      </c>
      <c r="G17" s="16">
        <v>1200</v>
      </c>
      <c r="H17" s="17" t="s">
        <v>568</v>
      </c>
      <c r="I17" s="16">
        <v>1200</v>
      </c>
      <c r="J17" s="17" t="s">
        <v>568</v>
      </c>
      <c r="K17" s="16">
        <v>1200</v>
      </c>
      <c r="L17" s="17" t="s">
        <v>568</v>
      </c>
      <c r="M17" s="15">
        <v>1200</v>
      </c>
      <c r="N17"/>
      <c r="O17" t="s">
        <v>496</v>
      </c>
    </row>
    <row r="18" spans="1:15" x14ac:dyDescent="0.3">
      <c r="A18" s="23">
        <v>14</v>
      </c>
      <c r="B18" t="s">
        <v>497</v>
      </c>
      <c r="C18" s="16">
        <v>181</v>
      </c>
      <c r="D18" s="17" t="s">
        <v>568</v>
      </c>
      <c r="E18" s="16">
        <v>181</v>
      </c>
      <c r="F18" s="17" t="s">
        <v>568</v>
      </c>
      <c r="G18" s="16">
        <v>181</v>
      </c>
      <c r="H18" s="17" t="s">
        <v>568</v>
      </c>
      <c r="I18" s="16">
        <v>181</v>
      </c>
      <c r="J18" s="17" t="s">
        <v>568</v>
      </c>
      <c r="K18" s="16">
        <v>181</v>
      </c>
      <c r="L18" s="17" t="s">
        <v>568</v>
      </c>
      <c r="M18" s="15">
        <v>181</v>
      </c>
      <c r="N18"/>
    </row>
    <row r="19" spans="1:15" x14ac:dyDescent="0.3">
      <c r="A19" s="23">
        <v>15</v>
      </c>
      <c r="B19" t="s">
        <v>498</v>
      </c>
      <c r="C19" s="16">
        <v>50.8</v>
      </c>
      <c r="D19" s="17" t="s">
        <v>568</v>
      </c>
      <c r="E19" s="16">
        <v>50.8</v>
      </c>
      <c r="F19" s="17" t="s">
        <v>568</v>
      </c>
      <c r="G19" s="16">
        <v>50.8</v>
      </c>
      <c r="H19" s="17" t="s">
        <v>568</v>
      </c>
      <c r="I19" s="16">
        <v>50.8</v>
      </c>
      <c r="J19" s="17" t="s">
        <v>568</v>
      </c>
      <c r="K19" s="16">
        <v>50.8</v>
      </c>
      <c r="L19" s="17" t="s">
        <v>568</v>
      </c>
      <c r="M19" s="15">
        <v>50.8</v>
      </c>
      <c r="N19"/>
    </row>
    <row r="20" spans="1:15" x14ac:dyDescent="0.3">
      <c r="A20" s="23">
        <v>16</v>
      </c>
      <c r="B20" t="s">
        <v>499</v>
      </c>
      <c r="C20" s="16">
        <v>6</v>
      </c>
      <c r="D20" s="17" t="s">
        <v>568</v>
      </c>
      <c r="E20" s="16">
        <v>6</v>
      </c>
      <c r="F20" s="17" t="s">
        <v>568</v>
      </c>
      <c r="G20" s="16">
        <v>6</v>
      </c>
      <c r="H20" s="17" t="s">
        <v>568</v>
      </c>
      <c r="I20" s="16">
        <v>6</v>
      </c>
      <c r="J20" s="17" t="s">
        <v>568</v>
      </c>
      <c r="K20" s="16">
        <v>6</v>
      </c>
      <c r="L20" s="17" t="s">
        <v>568</v>
      </c>
      <c r="M20" s="15">
        <v>6</v>
      </c>
      <c r="N20"/>
    </row>
    <row r="21" spans="1:15" x14ac:dyDescent="0.3">
      <c r="A21" s="23">
        <v>17</v>
      </c>
      <c r="B21" t="s">
        <v>429</v>
      </c>
      <c r="C21" s="16">
        <v>6</v>
      </c>
      <c r="D21" s="17" t="s">
        <v>568</v>
      </c>
      <c r="E21" s="16">
        <v>6</v>
      </c>
      <c r="F21" s="17" t="s">
        <v>568</v>
      </c>
      <c r="G21" s="16">
        <v>6</v>
      </c>
      <c r="H21" s="17" t="s">
        <v>568</v>
      </c>
      <c r="I21" s="16">
        <v>6</v>
      </c>
      <c r="J21" s="17" t="s">
        <v>568</v>
      </c>
      <c r="K21" s="16">
        <v>6</v>
      </c>
      <c r="L21" s="17" t="s">
        <v>568</v>
      </c>
      <c r="M21" s="15">
        <v>6</v>
      </c>
      <c r="N21"/>
    </row>
    <row r="22" spans="1:15" x14ac:dyDescent="0.3">
      <c r="A22" s="23">
        <v>18</v>
      </c>
      <c r="B22" t="s">
        <v>502</v>
      </c>
      <c r="C22" s="16">
        <v>0.8</v>
      </c>
      <c r="D22" s="17" t="s">
        <v>568</v>
      </c>
      <c r="E22" s="16">
        <v>0.8</v>
      </c>
      <c r="F22" s="17" t="s">
        <v>568</v>
      </c>
      <c r="G22" s="16">
        <v>0.8</v>
      </c>
      <c r="H22" s="17" t="s">
        <v>568</v>
      </c>
      <c r="I22" s="16">
        <v>0.8</v>
      </c>
      <c r="J22" s="17" t="s">
        <v>568</v>
      </c>
      <c r="K22" s="16">
        <v>0.8</v>
      </c>
      <c r="L22" s="17" t="s">
        <v>568</v>
      </c>
      <c r="M22" s="15">
        <v>0.8</v>
      </c>
      <c r="N22"/>
    </row>
    <row r="23" spans="1:15" x14ac:dyDescent="0.3">
      <c r="A23" s="23">
        <v>19</v>
      </c>
      <c r="B23" t="s">
        <v>503</v>
      </c>
      <c r="C23" s="16">
        <v>10</v>
      </c>
      <c r="D23" s="17" t="s">
        <v>568</v>
      </c>
      <c r="E23" s="16">
        <v>10</v>
      </c>
      <c r="F23" s="17" t="s">
        <v>568</v>
      </c>
      <c r="G23" s="16">
        <v>10</v>
      </c>
      <c r="H23" s="17" t="s">
        <v>568</v>
      </c>
      <c r="I23" s="16">
        <v>10</v>
      </c>
      <c r="J23" s="17" t="s">
        <v>568</v>
      </c>
      <c r="K23" s="16">
        <v>10</v>
      </c>
      <c r="L23" s="17" t="s">
        <v>568</v>
      </c>
      <c r="M23" s="15">
        <v>10</v>
      </c>
      <c r="N23"/>
    </row>
    <row r="24" spans="1:15" x14ac:dyDescent="0.3">
      <c r="A24" s="23">
        <v>20</v>
      </c>
      <c r="B24" t="s">
        <v>77</v>
      </c>
      <c r="C24" s="16">
        <v>0.254</v>
      </c>
      <c r="D24" s="17" t="s">
        <v>568</v>
      </c>
      <c r="E24" s="16">
        <v>0.254</v>
      </c>
      <c r="F24" s="17" t="s">
        <v>568</v>
      </c>
      <c r="G24" s="16">
        <v>0.254</v>
      </c>
      <c r="H24" s="17" t="s">
        <v>568</v>
      </c>
      <c r="I24" s="16">
        <v>0.254</v>
      </c>
      <c r="J24" s="17" t="s">
        <v>568</v>
      </c>
      <c r="K24" s="16">
        <v>0.254</v>
      </c>
      <c r="L24" s="17" t="s">
        <v>568</v>
      </c>
      <c r="M24" s="15">
        <v>0.254</v>
      </c>
      <c r="N24"/>
    </row>
    <row r="25" spans="1:15" x14ac:dyDescent="0.3">
      <c r="A25" s="23">
        <v>21</v>
      </c>
      <c r="B25" t="s">
        <v>505</v>
      </c>
      <c r="C25" s="16">
        <v>7</v>
      </c>
      <c r="D25" s="17" t="s">
        <v>568</v>
      </c>
      <c r="E25" s="16">
        <v>7</v>
      </c>
      <c r="F25" s="17" t="s">
        <v>568</v>
      </c>
      <c r="G25" s="16">
        <v>7</v>
      </c>
      <c r="H25" s="17" t="s">
        <v>568</v>
      </c>
      <c r="I25" s="16">
        <v>7</v>
      </c>
      <c r="J25" s="17" t="s">
        <v>568</v>
      </c>
      <c r="K25" s="16">
        <v>7</v>
      </c>
      <c r="L25" s="17" t="s">
        <v>568</v>
      </c>
      <c r="M25" s="15">
        <v>7</v>
      </c>
      <c r="N25"/>
    </row>
    <row r="26" spans="1:15" x14ac:dyDescent="0.3">
      <c r="A26" s="23">
        <v>22</v>
      </c>
      <c r="B26" t="s">
        <v>506</v>
      </c>
      <c r="C26" s="16">
        <v>179</v>
      </c>
      <c r="D26" s="17" t="s">
        <v>568</v>
      </c>
      <c r="E26" s="16">
        <v>179</v>
      </c>
      <c r="F26" s="17" t="s">
        <v>568</v>
      </c>
      <c r="G26" s="16">
        <v>179</v>
      </c>
      <c r="H26" s="17" t="s">
        <v>568</v>
      </c>
      <c r="I26" s="16">
        <v>179</v>
      </c>
      <c r="J26" s="17" t="s">
        <v>568</v>
      </c>
      <c r="K26" s="16">
        <v>179</v>
      </c>
      <c r="L26" s="17" t="s">
        <v>568</v>
      </c>
      <c r="M26" s="15">
        <v>179</v>
      </c>
      <c r="N26"/>
    </row>
    <row r="27" spans="1:15" x14ac:dyDescent="0.3">
      <c r="A27" s="23">
        <v>23</v>
      </c>
      <c r="B27" t="s">
        <v>507</v>
      </c>
      <c r="C27" s="16">
        <v>0.5</v>
      </c>
      <c r="D27" s="17" t="s">
        <v>568</v>
      </c>
      <c r="E27" s="16">
        <v>0.5</v>
      </c>
      <c r="F27" s="17" t="s">
        <v>568</v>
      </c>
      <c r="G27" s="16">
        <v>0.5</v>
      </c>
      <c r="H27" s="17" t="s">
        <v>568</v>
      </c>
      <c r="I27" s="16">
        <v>0.5</v>
      </c>
      <c r="J27" s="17" t="s">
        <v>568</v>
      </c>
      <c r="K27" s="16">
        <v>0.5</v>
      </c>
      <c r="L27" s="17" t="s">
        <v>568</v>
      </c>
      <c r="M27" s="15">
        <v>0.5</v>
      </c>
      <c r="N27"/>
    </row>
    <row r="28" spans="1:15" x14ac:dyDescent="0.3">
      <c r="A28" s="23">
        <v>24</v>
      </c>
      <c r="B28" t="s">
        <v>508</v>
      </c>
      <c r="C28" s="16">
        <v>95</v>
      </c>
      <c r="D28" s="17" t="s">
        <v>568</v>
      </c>
      <c r="E28" s="16">
        <v>95</v>
      </c>
      <c r="F28" s="17" t="s">
        <v>568</v>
      </c>
      <c r="G28" s="16">
        <v>95</v>
      </c>
      <c r="H28" s="17" t="s">
        <v>568</v>
      </c>
      <c r="I28" s="16">
        <v>95</v>
      </c>
      <c r="J28" s="17" t="s">
        <v>568</v>
      </c>
      <c r="K28" s="16">
        <v>95</v>
      </c>
      <c r="L28" s="17" t="s">
        <v>568</v>
      </c>
      <c r="M28" s="15">
        <v>95</v>
      </c>
      <c r="N28"/>
    </row>
    <row r="29" spans="1:15" x14ac:dyDescent="0.3">
      <c r="A29" s="23">
        <v>25</v>
      </c>
      <c r="B29" t="s">
        <v>509</v>
      </c>
      <c r="C29" s="16">
        <v>3.5</v>
      </c>
      <c r="D29" s="17" t="s">
        <v>568</v>
      </c>
      <c r="E29" s="16">
        <v>3.5</v>
      </c>
      <c r="F29" s="17" t="s">
        <v>568</v>
      </c>
      <c r="G29" s="16">
        <v>3.5</v>
      </c>
      <c r="H29" s="17" t="s">
        <v>568</v>
      </c>
      <c r="I29" s="16">
        <v>3.5</v>
      </c>
      <c r="J29" s="17" t="s">
        <v>568</v>
      </c>
      <c r="K29" s="16">
        <v>3.5</v>
      </c>
      <c r="L29" s="17" t="s">
        <v>568</v>
      </c>
      <c r="M29" s="15">
        <v>3.5</v>
      </c>
      <c r="N29"/>
    </row>
    <row r="30" spans="1:15" x14ac:dyDescent="0.3">
      <c r="A30" s="23">
        <v>26</v>
      </c>
      <c r="B30" t="s">
        <v>510</v>
      </c>
      <c r="C30" s="16">
        <v>12.7</v>
      </c>
      <c r="D30" s="17" t="s">
        <v>568</v>
      </c>
      <c r="E30" s="16">
        <v>12.7</v>
      </c>
      <c r="F30" s="17" t="s">
        <v>568</v>
      </c>
      <c r="G30" s="16">
        <v>12.7</v>
      </c>
      <c r="H30" s="17" t="s">
        <v>568</v>
      </c>
      <c r="I30" s="16">
        <v>12.7</v>
      </c>
      <c r="J30" s="17" t="s">
        <v>568</v>
      </c>
      <c r="K30" s="16">
        <v>12.7</v>
      </c>
      <c r="L30" s="17" t="s">
        <v>568</v>
      </c>
      <c r="M30" s="15">
        <v>12.7</v>
      </c>
      <c r="N30"/>
    </row>
    <row r="31" spans="1:15" x14ac:dyDescent="0.3">
      <c r="A31" s="23">
        <v>27</v>
      </c>
      <c r="B31" t="s">
        <v>512</v>
      </c>
      <c r="C31" s="16">
        <v>12.7</v>
      </c>
      <c r="D31" s="17" t="s">
        <v>568</v>
      </c>
      <c r="E31" s="16">
        <v>12.7</v>
      </c>
      <c r="F31" s="17" t="s">
        <v>568</v>
      </c>
      <c r="G31" s="16">
        <v>12.7</v>
      </c>
      <c r="H31" s="17" t="s">
        <v>568</v>
      </c>
      <c r="I31" s="16">
        <v>12.7</v>
      </c>
      <c r="J31" s="17" t="s">
        <v>568</v>
      </c>
      <c r="K31" s="16">
        <v>12.7</v>
      </c>
      <c r="L31" s="17" t="s">
        <v>568</v>
      </c>
      <c r="M31" s="15">
        <v>12.7</v>
      </c>
      <c r="N31"/>
    </row>
    <row r="32" spans="1:15" x14ac:dyDescent="0.3">
      <c r="A32" s="23">
        <v>28</v>
      </c>
      <c r="B32" t="s">
        <v>514</v>
      </c>
      <c r="C32" s="16">
        <v>8.33</v>
      </c>
      <c r="D32" s="17" t="s">
        <v>568</v>
      </c>
      <c r="E32" s="16">
        <v>8.33</v>
      </c>
      <c r="F32" s="17" t="s">
        <v>568</v>
      </c>
      <c r="G32" s="16">
        <v>8.33</v>
      </c>
      <c r="H32" s="17" t="s">
        <v>568</v>
      </c>
      <c r="I32" s="16">
        <v>8.33</v>
      </c>
      <c r="J32" s="17" t="s">
        <v>568</v>
      </c>
      <c r="K32" s="16">
        <v>8.33</v>
      </c>
      <c r="L32" s="17" t="s">
        <v>568</v>
      </c>
      <c r="M32" s="15">
        <v>8.33</v>
      </c>
      <c r="N32"/>
    </row>
    <row r="33" spans="1:14" x14ac:dyDescent="0.3">
      <c r="A33" s="23">
        <v>29</v>
      </c>
      <c r="B33" t="s">
        <v>515</v>
      </c>
      <c r="C33" s="16">
        <v>1</v>
      </c>
      <c r="D33" s="17" t="s">
        <v>568</v>
      </c>
      <c r="E33" s="16">
        <v>1</v>
      </c>
      <c r="F33" s="17" t="s">
        <v>568</v>
      </c>
      <c r="G33" s="16">
        <v>1</v>
      </c>
      <c r="H33" s="17" t="s">
        <v>568</v>
      </c>
      <c r="I33" s="16">
        <v>1</v>
      </c>
      <c r="J33" s="17" t="s">
        <v>568</v>
      </c>
      <c r="K33" s="16">
        <v>1</v>
      </c>
      <c r="L33" s="17" t="s">
        <v>568</v>
      </c>
      <c r="M33" s="15">
        <v>1</v>
      </c>
      <c r="N33"/>
    </row>
    <row r="34" spans="1:14" x14ac:dyDescent="0.3">
      <c r="A34" s="23">
        <v>30</v>
      </c>
      <c r="B34" t="s">
        <v>517</v>
      </c>
      <c r="C34" s="16">
        <v>25.4</v>
      </c>
      <c r="D34" s="17" t="s">
        <v>568</v>
      </c>
      <c r="E34" s="16">
        <v>25.4</v>
      </c>
      <c r="F34" s="17" t="s">
        <v>568</v>
      </c>
      <c r="G34" s="16">
        <v>25.4</v>
      </c>
      <c r="H34" s="17" t="s">
        <v>568</v>
      </c>
      <c r="I34" s="16">
        <v>25.4</v>
      </c>
      <c r="J34" s="17" t="s">
        <v>568</v>
      </c>
      <c r="K34" s="16">
        <v>25.4</v>
      </c>
      <c r="L34" s="17" t="s">
        <v>568</v>
      </c>
      <c r="M34" s="15">
        <v>25.4</v>
      </c>
      <c r="N34"/>
    </row>
    <row r="35" spans="1:14" x14ac:dyDescent="0.3">
      <c r="A35" s="23">
        <v>31</v>
      </c>
      <c r="B35" t="s">
        <v>518</v>
      </c>
      <c r="C35" s="16">
        <v>0.1</v>
      </c>
      <c r="D35" s="17" t="s">
        <v>568</v>
      </c>
      <c r="E35" s="16">
        <v>0.1</v>
      </c>
      <c r="F35" s="17" t="s">
        <v>568</v>
      </c>
      <c r="G35" s="16">
        <v>0.1</v>
      </c>
      <c r="H35" s="17" t="s">
        <v>568</v>
      </c>
      <c r="I35" s="16">
        <v>0.1</v>
      </c>
      <c r="J35" s="17" t="s">
        <v>568</v>
      </c>
      <c r="K35" s="16">
        <v>0.1</v>
      </c>
      <c r="L35" s="17" t="s">
        <v>568</v>
      </c>
      <c r="M35" s="15">
        <v>0.1</v>
      </c>
      <c r="N35"/>
    </row>
    <row r="36" spans="1:14" x14ac:dyDescent="0.3">
      <c r="A36" s="23">
        <v>32</v>
      </c>
      <c r="B36" t="s">
        <v>519</v>
      </c>
      <c r="C36" s="16">
        <v>101.6</v>
      </c>
      <c r="D36" s="17" t="s">
        <v>568</v>
      </c>
      <c r="E36" s="16">
        <v>101.6</v>
      </c>
      <c r="F36" s="17" t="s">
        <v>568</v>
      </c>
      <c r="G36" s="16">
        <v>101.6</v>
      </c>
      <c r="H36" s="17" t="s">
        <v>568</v>
      </c>
      <c r="I36" s="16">
        <v>101.6</v>
      </c>
      <c r="J36" s="17" t="s">
        <v>568</v>
      </c>
      <c r="K36" s="16">
        <v>101.6</v>
      </c>
      <c r="L36" s="17" t="s">
        <v>568</v>
      </c>
      <c r="M36" s="15">
        <v>101.6</v>
      </c>
      <c r="N36"/>
    </row>
    <row r="37" spans="1:14" x14ac:dyDescent="0.3">
      <c r="A37" s="23">
        <v>33</v>
      </c>
      <c r="B37" t="s">
        <v>520</v>
      </c>
      <c r="C37" s="16">
        <v>10</v>
      </c>
      <c r="D37" s="17" t="s">
        <v>568</v>
      </c>
      <c r="E37" s="16">
        <v>10</v>
      </c>
      <c r="F37" s="17" t="s">
        <v>568</v>
      </c>
      <c r="G37" s="16">
        <v>10</v>
      </c>
      <c r="H37" s="17" t="s">
        <v>568</v>
      </c>
      <c r="I37" s="16">
        <v>10</v>
      </c>
      <c r="J37" s="17" t="s">
        <v>568</v>
      </c>
      <c r="K37" s="16">
        <v>10</v>
      </c>
      <c r="L37" s="17" t="s">
        <v>568</v>
      </c>
      <c r="M37" s="15">
        <v>10</v>
      </c>
      <c r="N37"/>
    </row>
    <row r="38" spans="1:14" x14ac:dyDescent="0.3">
      <c r="A38" s="23">
        <v>34</v>
      </c>
      <c r="B38" t="s">
        <v>521</v>
      </c>
      <c r="C38" s="16">
        <v>12.7</v>
      </c>
      <c r="D38" s="17" t="s">
        <v>568</v>
      </c>
      <c r="E38" s="16">
        <v>12.7</v>
      </c>
      <c r="F38" s="17" t="s">
        <v>568</v>
      </c>
      <c r="G38" s="16">
        <v>12.7</v>
      </c>
      <c r="H38" s="17" t="s">
        <v>568</v>
      </c>
      <c r="I38" s="16">
        <v>12.7</v>
      </c>
      <c r="J38" s="17" t="s">
        <v>568</v>
      </c>
      <c r="K38" s="16">
        <v>12.7</v>
      </c>
      <c r="L38" s="17" t="s">
        <v>568</v>
      </c>
      <c r="M38" s="15">
        <v>12.7</v>
      </c>
      <c r="N38"/>
    </row>
    <row r="39" spans="1:14" x14ac:dyDescent="0.3">
      <c r="A39" s="23">
        <v>35</v>
      </c>
      <c r="B39" t="s">
        <v>522</v>
      </c>
      <c r="C39" s="16">
        <v>3</v>
      </c>
      <c r="D39" s="17" t="s">
        <v>568</v>
      </c>
      <c r="E39" s="16">
        <v>3</v>
      </c>
      <c r="F39" s="17" t="s">
        <v>568</v>
      </c>
      <c r="G39" s="16">
        <v>3</v>
      </c>
      <c r="H39" s="17" t="s">
        <v>568</v>
      </c>
      <c r="I39" s="16">
        <v>3</v>
      </c>
      <c r="J39" s="17" t="s">
        <v>80</v>
      </c>
      <c r="K39" s="16">
        <v>0</v>
      </c>
      <c r="L39" s="17" t="s">
        <v>568</v>
      </c>
      <c r="M39" s="15">
        <v>0</v>
      </c>
      <c r="N39"/>
    </row>
    <row r="40" spans="1:14" x14ac:dyDescent="0.3">
      <c r="A40" s="23">
        <v>36</v>
      </c>
      <c r="B40" t="s">
        <v>83</v>
      </c>
      <c r="C40" s="16">
        <v>1.6</v>
      </c>
      <c r="D40" s="17" t="s">
        <v>568</v>
      </c>
      <c r="E40" s="16">
        <v>1.6</v>
      </c>
      <c r="F40" s="17" t="s">
        <v>568</v>
      </c>
      <c r="G40" s="16">
        <v>1.6</v>
      </c>
      <c r="H40" s="17" t="s">
        <v>568</v>
      </c>
      <c r="I40" s="16">
        <v>1.6</v>
      </c>
      <c r="J40" s="17" t="s">
        <v>568</v>
      </c>
      <c r="K40" s="16">
        <v>1.6</v>
      </c>
      <c r="L40" s="17" t="s">
        <v>568</v>
      </c>
      <c r="M40" s="15">
        <v>1.6</v>
      </c>
      <c r="N40"/>
    </row>
    <row r="41" spans="1:14" x14ac:dyDescent="0.3">
      <c r="A41" s="23">
        <v>37</v>
      </c>
      <c r="B41" t="s">
        <v>245</v>
      </c>
      <c r="C41" s="16" t="b">
        <v>0</v>
      </c>
      <c r="D41" s="17" t="s">
        <v>568</v>
      </c>
      <c r="E41" s="16" t="b">
        <v>0</v>
      </c>
      <c r="F41" s="17" t="s">
        <v>568</v>
      </c>
      <c r="G41" s="16" t="b">
        <v>0</v>
      </c>
      <c r="H41" s="17" t="s">
        <v>568</v>
      </c>
      <c r="I41" s="16" t="b">
        <v>0</v>
      </c>
      <c r="J41" s="17" t="s">
        <v>568</v>
      </c>
      <c r="K41" s="16" t="b">
        <v>0</v>
      </c>
      <c r="L41" s="17" t="s">
        <v>568</v>
      </c>
      <c r="M41" s="15" t="b">
        <v>0</v>
      </c>
      <c r="N41"/>
    </row>
    <row r="42" spans="1:14" s="25" customFormat="1" ht="15" thickBot="1" x14ac:dyDescent="0.35">
      <c r="A42" s="24">
        <v>38</v>
      </c>
      <c r="B42" s="25" t="s">
        <v>85</v>
      </c>
      <c r="C42" s="27">
        <v>7</v>
      </c>
      <c r="D42" s="28" t="s">
        <v>568</v>
      </c>
      <c r="E42" s="27">
        <v>7</v>
      </c>
      <c r="F42" s="28" t="s">
        <v>568</v>
      </c>
      <c r="G42" s="27">
        <v>7</v>
      </c>
      <c r="H42" s="28" t="s">
        <v>568</v>
      </c>
      <c r="I42" s="27">
        <v>7</v>
      </c>
      <c r="J42" s="28" t="s">
        <v>568</v>
      </c>
      <c r="K42" s="27">
        <v>7</v>
      </c>
      <c r="L42" s="28" t="s">
        <v>568</v>
      </c>
      <c r="M42" s="29">
        <v>7</v>
      </c>
    </row>
    <row r="44" spans="1:14" x14ac:dyDescent="0.3">
      <c r="B44" t="s">
        <v>625</v>
      </c>
    </row>
  </sheetData>
  <pageMargins left="0.7" right="0.7" top="0.75" bottom="0.75" header="0.3" footer="0.3"/>
  <pageSetup orientation="portrait" horizontalDpi="1200" verticalDpi="1200"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7CC173-E584-4A89-A487-837DF13008B0}">
  <sheetPr codeName="Sheet30">
    <tabColor theme="2"/>
  </sheetPr>
  <dimension ref="A1:Q44"/>
  <sheetViews>
    <sheetView workbookViewId="0">
      <selection activeCell="B44" sqref="B44"/>
    </sheetView>
  </sheetViews>
  <sheetFormatPr defaultRowHeight="14.4" x14ac:dyDescent="0.3"/>
  <cols>
    <col min="1" max="1" width="3.44140625" bestFit="1" customWidth="1"/>
    <col min="2" max="2" width="38" bestFit="1" customWidth="1"/>
    <col min="3" max="3" width="10.88671875" style="11" customWidth="1"/>
    <col min="4" max="4" width="11.44140625" style="12" hidden="1" customWidth="1"/>
    <col min="5" max="5" width="10.88671875" style="11" customWidth="1"/>
    <col min="6" max="6" width="11.44140625" style="12" hidden="1" customWidth="1"/>
    <col min="7" max="7" width="10.5546875" style="11" customWidth="1"/>
    <col min="8" max="8" width="10.88671875" style="12" hidden="1" customWidth="1"/>
    <col min="9" max="9" width="10.44140625" style="11" customWidth="1"/>
    <col min="10" max="10" width="10.5546875" style="12" hidden="1" customWidth="1"/>
    <col min="11" max="11" width="10.44140625" style="11" customWidth="1"/>
    <col min="12" max="12" width="11.5546875" style="12" hidden="1" customWidth="1"/>
    <col min="13" max="13" width="11.5546875" style="11" customWidth="1"/>
    <col min="14" max="14" width="11.5546875" style="12" hidden="1" customWidth="1"/>
    <col min="15" max="15" width="9.88671875" style="11" customWidth="1"/>
    <col min="16" max="16" width="16.109375" style="12" customWidth="1"/>
    <col min="17" max="17" width="9.109375" customWidth="1"/>
  </cols>
  <sheetData>
    <row r="1" spans="1:17" x14ac:dyDescent="0.3">
      <c r="C1" s="7"/>
      <c r="D1" s="7"/>
      <c r="E1" s="7"/>
      <c r="F1" s="7"/>
      <c r="G1" s="7"/>
      <c r="H1" s="7"/>
      <c r="I1" s="7"/>
      <c r="J1" s="7"/>
      <c r="K1" s="7"/>
      <c r="L1" s="7"/>
      <c r="M1" s="7"/>
      <c r="N1" s="7"/>
      <c r="O1" s="7"/>
      <c r="P1" s="7"/>
    </row>
    <row r="2" spans="1:17" ht="15.6" x14ac:dyDescent="0.3">
      <c r="B2" s="41" t="s">
        <v>710</v>
      </c>
      <c r="C2" s="7"/>
      <c r="D2" s="7"/>
      <c r="E2" s="7"/>
      <c r="F2" s="7"/>
      <c r="G2" s="7"/>
      <c r="H2" s="7"/>
      <c r="I2" s="7"/>
      <c r="J2" s="7"/>
      <c r="K2" s="7"/>
      <c r="L2" s="7"/>
      <c r="M2" s="7"/>
      <c r="N2" s="7"/>
      <c r="O2" s="7"/>
      <c r="P2" s="7"/>
    </row>
    <row r="3" spans="1:17" ht="16.2" thickBot="1" x14ac:dyDescent="0.35">
      <c r="B3" s="41"/>
      <c r="C3" s="7"/>
      <c r="D3" s="7"/>
      <c r="E3" s="7"/>
      <c r="F3" s="7"/>
      <c r="G3" s="7"/>
      <c r="H3" s="7"/>
      <c r="I3" s="7"/>
      <c r="J3" s="7"/>
      <c r="K3" s="7"/>
      <c r="L3" s="7"/>
      <c r="M3" s="7"/>
      <c r="N3" s="7"/>
      <c r="O3" s="7"/>
      <c r="P3" s="7"/>
    </row>
    <row r="4" spans="1:17" ht="57.6" x14ac:dyDescent="0.3">
      <c r="A4" s="18" t="s">
        <v>0</v>
      </c>
      <c r="B4" s="19" t="s">
        <v>56</v>
      </c>
      <c r="C4" s="20" t="s">
        <v>696</v>
      </c>
      <c r="D4" s="20" t="s">
        <v>255</v>
      </c>
      <c r="E4" s="20" t="s">
        <v>561</v>
      </c>
      <c r="F4" s="20" t="s">
        <v>256</v>
      </c>
      <c r="G4" s="20" t="s">
        <v>562</v>
      </c>
      <c r="H4" s="20" t="s">
        <v>86</v>
      </c>
      <c r="I4" s="20" t="s">
        <v>563</v>
      </c>
      <c r="J4" s="20" t="s">
        <v>87</v>
      </c>
      <c r="K4" s="20" t="s">
        <v>685</v>
      </c>
      <c r="L4" s="20" t="s">
        <v>88</v>
      </c>
      <c r="M4" s="20" t="s">
        <v>686</v>
      </c>
      <c r="N4" s="20" t="s">
        <v>58</v>
      </c>
      <c r="O4" s="20" t="s">
        <v>687</v>
      </c>
      <c r="P4" s="21" t="s">
        <v>63</v>
      </c>
      <c r="Q4" s="42" t="s">
        <v>712</v>
      </c>
    </row>
    <row r="5" spans="1:17" x14ac:dyDescent="0.3">
      <c r="A5" s="23">
        <v>1</v>
      </c>
      <c r="B5" t="s">
        <v>474</v>
      </c>
      <c r="C5" s="16" t="b">
        <v>0</v>
      </c>
      <c r="D5" s="17" t="s">
        <v>568</v>
      </c>
      <c r="E5" s="16" t="b">
        <v>0</v>
      </c>
      <c r="F5" s="17" t="s">
        <v>568</v>
      </c>
      <c r="G5" s="16" t="b">
        <v>0</v>
      </c>
      <c r="H5" s="17" t="s">
        <v>568</v>
      </c>
      <c r="I5" s="16" t="b">
        <v>0</v>
      </c>
      <c r="J5" s="17" t="s">
        <v>568</v>
      </c>
      <c r="K5" s="16" t="b">
        <v>0</v>
      </c>
      <c r="L5" s="17" t="s">
        <v>568</v>
      </c>
      <c r="M5" s="16" t="b">
        <v>0</v>
      </c>
      <c r="N5" s="17" t="s">
        <v>568</v>
      </c>
      <c r="O5" s="15" t="b">
        <v>0</v>
      </c>
      <c r="P5"/>
    </row>
    <row r="6" spans="1:17" x14ac:dyDescent="0.3">
      <c r="A6" s="23">
        <v>2</v>
      </c>
      <c r="B6" t="s">
        <v>475</v>
      </c>
      <c r="C6" s="16" t="b">
        <v>0</v>
      </c>
      <c r="D6" s="17" t="s">
        <v>568</v>
      </c>
      <c r="E6" s="16" t="b">
        <v>0</v>
      </c>
      <c r="F6" s="17" t="s">
        <v>568</v>
      </c>
      <c r="G6" s="16" t="b">
        <v>0</v>
      </c>
      <c r="H6" s="17" t="s">
        <v>568</v>
      </c>
      <c r="I6" s="16" t="b">
        <v>0</v>
      </c>
      <c r="J6" s="17" t="s">
        <v>568</v>
      </c>
      <c r="K6" s="16" t="b">
        <v>0</v>
      </c>
      <c r="L6" s="17" t="s">
        <v>568</v>
      </c>
      <c r="M6" s="16" t="b">
        <v>0</v>
      </c>
      <c r="N6" s="17" t="s">
        <v>568</v>
      </c>
      <c r="O6" s="15" t="b">
        <v>0</v>
      </c>
      <c r="P6"/>
    </row>
    <row r="7" spans="1:17" x14ac:dyDescent="0.3">
      <c r="A7" s="23">
        <v>3</v>
      </c>
      <c r="B7" t="s">
        <v>476</v>
      </c>
      <c r="C7" s="16">
        <v>46</v>
      </c>
      <c r="D7" s="17" t="s">
        <v>568</v>
      </c>
      <c r="E7" s="16">
        <v>46</v>
      </c>
      <c r="F7" s="17" t="s">
        <v>568</v>
      </c>
      <c r="G7" s="16">
        <v>46</v>
      </c>
      <c r="H7" s="17" t="s">
        <v>568</v>
      </c>
      <c r="I7" s="16">
        <v>46</v>
      </c>
      <c r="J7" s="17" t="s">
        <v>568</v>
      </c>
      <c r="K7" s="16">
        <v>46</v>
      </c>
      <c r="L7" s="17" t="s">
        <v>568</v>
      </c>
      <c r="M7" s="16">
        <v>46</v>
      </c>
      <c r="N7" s="17" t="s">
        <v>568</v>
      </c>
      <c r="O7" s="15">
        <v>46</v>
      </c>
      <c r="P7"/>
      <c r="Q7" s="30"/>
    </row>
    <row r="8" spans="1:17" x14ac:dyDescent="0.3">
      <c r="A8" s="23">
        <v>4</v>
      </c>
      <c r="B8" t="s">
        <v>477</v>
      </c>
      <c r="C8" s="16">
        <v>1</v>
      </c>
      <c r="D8" s="17" t="s">
        <v>568</v>
      </c>
      <c r="E8" s="16">
        <v>1</v>
      </c>
      <c r="F8" s="17" t="s">
        <v>568</v>
      </c>
      <c r="G8" s="16">
        <v>1</v>
      </c>
      <c r="H8" s="17" t="s">
        <v>568</v>
      </c>
      <c r="I8" s="16">
        <v>1</v>
      </c>
      <c r="J8" s="17" t="s">
        <v>568</v>
      </c>
      <c r="K8" s="16">
        <v>1</v>
      </c>
      <c r="L8" s="17" t="s">
        <v>568</v>
      </c>
      <c r="M8" s="16">
        <v>1</v>
      </c>
      <c r="N8" s="17" t="s">
        <v>568</v>
      </c>
      <c r="O8" s="15">
        <v>1</v>
      </c>
      <c r="P8"/>
      <c r="Q8" t="s">
        <v>478</v>
      </c>
    </row>
    <row r="9" spans="1:17" x14ac:dyDescent="0.3">
      <c r="A9" s="23">
        <v>5</v>
      </c>
      <c r="B9" t="s">
        <v>479</v>
      </c>
      <c r="C9" s="16" t="b">
        <v>1</v>
      </c>
      <c r="D9" s="17" t="s">
        <v>568</v>
      </c>
      <c r="E9" s="16" t="b">
        <v>1</v>
      </c>
      <c r="F9" s="17" t="s">
        <v>568</v>
      </c>
      <c r="G9" s="16" t="b">
        <v>1</v>
      </c>
      <c r="H9" s="17" t="s">
        <v>80</v>
      </c>
      <c r="I9" s="16" t="b">
        <v>0</v>
      </c>
      <c r="J9" s="17" t="s">
        <v>568</v>
      </c>
      <c r="K9" s="16" t="b">
        <v>0</v>
      </c>
      <c r="L9" s="17" t="s">
        <v>568</v>
      </c>
      <c r="M9" s="16" t="b">
        <v>0</v>
      </c>
      <c r="N9" s="17" t="s">
        <v>568</v>
      </c>
      <c r="O9" s="15" t="b">
        <v>0</v>
      </c>
      <c r="P9"/>
      <c r="Q9" t="s">
        <v>480</v>
      </c>
    </row>
    <row r="10" spans="1:17" x14ac:dyDescent="0.3">
      <c r="A10" s="23">
        <v>6</v>
      </c>
      <c r="B10" t="s">
        <v>481</v>
      </c>
      <c r="C10" s="16">
        <v>-1</v>
      </c>
      <c r="D10" s="17" t="s">
        <v>568</v>
      </c>
      <c r="E10" s="16">
        <v>-1</v>
      </c>
      <c r="F10" s="17" t="s">
        <v>568</v>
      </c>
      <c r="G10" s="16">
        <v>-1</v>
      </c>
      <c r="H10" s="17" t="s">
        <v>568</v>
      </c>
      <c r="I10" s="16">
        <v>-1</v>
      </c>
      <c r="J10" s="17" t="s">
        <v>568</v>
      </c>
      <c r="K10" s="16">
        <v>-1</v>
      </c>
      <c r="L10" s="17" t="s">
        <v>568</v>
      </c>
      <c r="M10" s="16">
        <v>-1</v>
      </c>
      <c r="N10" s="17" t="s">
        <v>568</v>
      </c>
      <c r="O10" s="15">
        <v>-1</v>
      </c>
      <c r="P10"/>
      <c r="Q10" s="30" t="s">
        <v>482</v>
      </c>
    </row>
    <row r="11" spans="1:17" x14ac:dyDescent="0.3">
      <c r="A11" s="23">
        <v>7</v>
      </c>
      <c r="B11" t="s">
        <v>483</v>
      </c>
      <c r="C11" s="16" t="s">
        <v>524</v>
      </c>
      <c r="D11" s="17" t="s">
        <v>568</v>
      </c>
      <c r="E11" s="16" t="s">
        <v>524</v>
      </c>
      <c r="F11" s="17" t="s">
        <v>568</v>
      </c>
      <c r="G11" s="16" t="s">
        <v>524</v>
      </c>
      <c r="H11" s="17" t="s">
        <v>568</v>
      </c>
      <c r="I11" s="16" t="s">
        <v>524</v>
      </c>
      <c r="J11" s="17" t="s">
        <v>568</v>
      </c>
      <c r="K11" s="16" t="s">
        <v>524</v>
      </c>
      <c r="L11" s="17" t="s">
        <v>568</v>
      </c>
      <c r="M11" s="16" t="s">
        <v>524</v>
      </c>
      <c r="N11" s="17" t="s">
        <v>568</v>
      </c>
      <c r="O11" s="15" t="s">
        <v>524</v>
      </c>
      <c r="P11"/>
      <c r="Q11" s="30" t="s">
        <v>525</v>
      </c>
    </row>
    <row r="12" spans="1:17" x14ac:dyDescent="0.3">
      <c r="A12" s="23">
        <v>8</v>
      </c>
      <c r="B12" t="s">
        <v>486</v>
      </c>
      <c r="C12" s="16" t="s">
        <v>487</v>
      </c>
      <c r="D12" s="17" t="s">
        <v>568</v>
      </c>
      <c r="E12" s="16" t="s">
        <v>487</v>
      </c>
      <c r="F12" s="17" t="s">
        <v>568</v>
      </c>
      <c r="G12" s="16" t="s">
        <v>487</v>
      </c>
      <c r="H12" s="17" t="s">
        <v>568</v>
      </c>
      <c r="I12" s="16" t="s">
        <v>487</v>
      </c>
      <c r="J12" s="17" t="s">
        <v>568</v>
      </c>
      <c r="K12" s="16" t="s">
        <v>487</v>
      </c>
      <c r="L12" s="17" t="s">
        <v>568</v>
      </c>
      <c r="M12" s="16" t="s">
        <v>487</v>
      </c>
      <c r="N12" s="17" t="s">
        <v>568</v>
      </c>
      <c r="O12" s="15" t="s">
        <v>487</v>
      </c>
      <c r="P12"/>
    </row>
    <row r="13" spans="1:17" x14ac:dyDescent="0.3">
      <c r="A13" s="23">
        <v>9</v>
      </c>
      <c r="B13" t="s">
        <v>488</v>
      </c>
      <c r="C13" s="16">
        <v>2E-3</v>
      </c>
      <c r="D13" s="17" t="s">
        <v>568</v>
      </c>
      <c r="E13" s="16">
        <v>2E-3</v>
      </c>
      <c r="F13" s="17" t="s">
        <v>568</v>
      </c>
      <c r="G13" s="16">
        <v>2E-3</v>
      </c>
      <c r="H13" s="17" t="s">
        <v>568</v>
      </c>
      <c r="I13" s="16">
        <v>2E-3</v>
      </c>
      <c r="J13" s="17" t="s">
        <v>568</v>
      </c>
      <c r="K13" s="16">
        <v>2E-3</v>
      </c>
      <c r="L13" s="17" t="s">
        <v>568</v>
      </c>
      <c r="M13" s="16">
        <v>2E-3</v>
      </c>
      <c r="N13" s="17" t="s">
        <v>568</v>
      </c>
      <c r="O13" s="15">
        <v>2E-3</v>
      </c>
      <c r="P13"/>
      <c r="Q13" s="30"/>
    </row>
    <row r="14" spans="1:17" x14ac:dyDescent="0.3">
      <c r="A14" s="23">
        <v>10</v>
      </c>
      <c r="B14" t="s">
        <v>489</v>
      </c>
      <c r="C14" s="16">
        <v>100</v>
      </c>
      <c r="D14" s="17" t="s">
        <v>568</v>
      </c>
      <c r="E14" s="16">
        <v>100</v>
      </c>
      <c r="F14" s="17" t="s">
        <v>568</v>
      </c>
      <c r="G14" s="16">
        <v>100</v>
      </c>
      <c r="H14" s="17" t="s">
        <v>568</v>
      </c>
      <c r="I14" s="16">
        <v>100</v>
      </c>
      <c r="J14" s="17" t="s">
        <v>568</v>
      </c>
      <c r="K14" s="16">
        <v>100</v>
      </c>
      <c r="L14" s="17" t="s">
        <v>568</v>
      </c>
      <c r="M14" s="16">
        <v>100</v>
      </c>
      <c r="N14" s="17" t="s">
        <v>568</v>
      </c>
      <c r="O14" s="15">
        <v>100</v>
      </c>
      <c r="P14"/>
      <c r="Q14" s="30" t="s">
        <v>490</v>
      </c>
    </row>
    <row r="15" spans="1:17" x14ac:dyDescent="0.3">
      <c r="A15" s="23">
        <v>11</v>
      </c>
      <c r="B15" t="s">
        <v>491</v>
      </c>
      <c r="C15" s="16" t="s">
        <v>492</v>
      </c>
      <c r="D15" s="17" t="s">
        <v>568</v>
      </c>
      <c r="E15" s="16" t="s">
        <v>492</v>
      </c>
      <c r="F15" s="17" t="s">
        <v>568</v>
      </c>
      <c r="G15" s="16" t="s">
        <v>492</v>
      </c>
      <c r="H15" s="17" t="s">
        <v>568</v>
      </c>
      <c r="I15" s="16" t="s">
        <v>492</v>
      </c>
      <c r="J15" s="17" t="s">
        <v>568</v>
      </c>
      <c r="K15" s="16" t="s">
        <v>492</v>
      </c>
      <c r="L15" s="17" t="s">
        <v>568</v>
      </c>
      <c r="M15" s="16" t="s">
        <v>492</v>
      </c>
      <c r="N15" s="17" t="s">
        <v>568</v>
      </c>
      <c r="O15" s="15" t="s">
        <v>492</v>
      </c>
      <c r="P15"/>
    </row>
    <row r="16" spans="1:17" x14ac:dyDescent="0.3">
      <c r="A16" s="23">
        <v>12</v>
      </c>
      <c r="B16" t="s">
        <v>493</v>
      </c>
      <c r="C16" s="16" t="s">
        <v>494</v>
      </c>
      <c r="D16" s="17" t="s">
        <v>568</v>
      </c>
      <c r="E16" s="16" t="s">
        <v>494</v>
      </c>
      <c r="F16" s="17" t="s">
        <v>568</v>
      </c>
      <c r="G16" s="16" t="s">
        <v>494</v>
      </c>
      <c r="H16" s="17" t="s">
        <v>568</v>
      </c>
      <c r="I16" s="16" t="s">
        <v>494</v>
      </c>
      <c r="J16" s="17" t="s">
        <v>568</v>
      </c>
      <c r="K16" s="16" t="s">
        <v>494</v>
      </c>
      <c r="L16" s="17" t="s">
        <v>568</v>
      </c>
      <c r="M16" s="16" t="s">
        <v>494</v>
      </c>
      <c r="N16" s="17" t="s">
        <v>568</v>
      </c>
      <c r="O16" s="15" t="s">
        <v>494</v>
      </c>
      <c r="P16"/>
    </row>
    <row r="17" spans="1:17" x14ac:dyDescent="0.3">
      <c r="A17" s="23">
        <v>13</v>
      </c>
      <c r="B17" t="s">
        <v>495</v>
      </c>
      <c r="C17" s="16">
        <v>1200</v>
      </c>
      <c r="D17" s="17" t="s">
        <v>568</v>
      </c>
      <c r="E17" s="16">
        <v>1200</v>
      </c>
      <c r="F17" s="17" t="s">
        <v>568</v>
      </c>
      <c r="G17" s="16">
        <v>1200</v>
      </c>
      <c r="H17" s="17" t="s">
        <v>568</v>
      </c>
      <c r="I17" s="16">
        <v>1200</v>
      </c>
      <c r="J17" s="17" t="s">
        <v>568</v>
      </c>
      <c r="K17" s="16">
        <v>1200</v>
      </c>
      <c r="L17" s="17" t="s">
        <v>568</v>
      </c>
      <c r="M17" s="16">
        <v>1200</v>
      </c>
      <c r="N17" s="17" t="s">
        <v>568</v>
      </c>
      <c r="O17" s="15">
        <v>1200</v>
      </c>
      <c r="P17"/>
      <c r="Q17" t="s">
        <v>496</v>
      </c>
    </row>
    <row r="18" spans="1:17" x14ac:dyDescent="0.3">
      <c r="A18" s="23">
        <v>14</v>
      </c>
      <c r="B18" t="s">
        <v>497</v>
      </c>
      <c r="C18" s="16">
        <v>181</v>
      </c>
      <c r="D18" s="17" t="s">
        <v>568</v>
      </c>
      <c r="E18" s="16">
        <v>181</v>
      </c>
      <c r="F18" s="17" t="s">
        <v>568</v>
      </c>
      <c r="G18" s="16">
        <v>181</v>
      </c>
      <c r="H18" s="17" t="s">
        <v>568</v>
      </c>
      <c r="I18" s="16">
        <v>181</v>
      </c>
      <c r="J18" s="17" t="s">
        <v>568</v>
      </c>
      <c r="K18" s="16">
        <v>181</v>
      </c>
      <c r="L18" s="17" t="s">
        <v>568</v>
      </c>
      <c r="M18" s="16">
        <v>181</v>
      </c>
      <c r="N18" s="17" t="s">
        <v>568</v>
      </c>
      <c r="O18" s="15">
        <v>181</v>
      </c>
      <c r="P18"/>
    </row>
    <row r="19" spans="1:17" x14ac:dyDescent="0.3">
      <c r="A19" s="23">
        <v>15</v>
      </c>
      <c r="B19" t="s">
        <v>498</v>
      </c>
      <c r="C19" s="16">
        <v>50.8</v>
      </c>
      <c r="D19" s="17" t="s">
        <v>568</v>
      </c>
      <c r="E19" s="16">
        <v>50.8</v>
      </c>
      <c r="F19" s="17" t="s">
        <v>568</v>
      </c>
      <c r="G19" s="16">
        <v>50.8</v>
      </c>
      <c r="H19" s="17" t="s">
        <v>568</v>
      </c>
      <c r="I19" s="16">
        <v>50.8</v>
      </c>
      <c r="J19" s="17" t="s">
        <v>568</v>
      </c>
      <c r="K19" s="16">
        <v>50.8</v>
      </c>
      <c r="L19" s="17" t="s">
        <v>568</v>
      </c>
      <c r="M19" s="16">
        <v>50.8</v>
      </c>
      <c r="N19" s="17" t="s">
        <v>568</v>
      </c>
      <c r="O19" s="15">
        <v>50.8</v>
      </c>
      <c r="P19"/>
    </row>
    <row r="20" spans="1:17" x14ac:dyDescent="0.3">
      <c r="A20" s="23">
        <v>16</v>
      </c>
      <c r="B20" t="s">
        <v>499</v>
      </c>
      <c r="C20" s="16">
        <v>6</v>
      </c>
      <c r="D20" s="17" t="s">
        <v>568</v>
      </c>
      <c r="E20" s="16">
        <v>6</v>
      </c>
      <c r="F20" s="17" t="s">
        <v>568</v>
      </c>
      <c r="G20" s="16">
        <v>6</v>
      </c>
      <c r="H20" s="17" t="s">
        <v>568</v>
      </c>
      <c r="I20" s="16">
        <v>6</v>
      </c>
      <c r="J20" s="17" t="s">
        <v>568</v>
      </c>
      <c r="K20" s="16">
        <v>6</v>
      </c>
      <c r="L20" s="17" t="s">
        <v>568</v>
      </c>
      <c r="M20" s="16">
        <v>6</v>
      </c>
      <c r="N20" s="17" t="s">
        <v>568</v>
      </c>
      <c r="O20" s="15">
        <v>6</v>
      </c>
      <c r="P20"/>
    </row>
    <row r="21" spans="1:17" x14ac:dyDescent="0.3">
      <c r="A21" s="23">
        <v>17</v>
      </c>
      <c r="B21" t="s">
        <v>429</v>
      </c>
      <c r="C21" s="16">
        <v>6</v>
      </c>
      <c r="D21" s="17" t="s">
        <v>568</v>
      </c>
      <c r="E21" s="16">
        <v>6</v>
      </c>
      <c r="F21" s="17" t="s">
        <v>568</v>
      </c>
      <c r="G21" s="16">
        <v>6</v>
      </c>
      <c r="H21" s="17" t="s">
        <v>568</v>
      </c>
      <c r="I21" s="16">
        <v>6</v>
      </c>
      <c r="J21" s="17" t="s">
        <v>568</v>
      </c>
      <c r="K21" s="16">
        <v>6</v>
      </c>
      <c r="L21" s="17" t="s">
        <v>568</v>
      </c>
      <c r="M21" s="16">
        <v>6</v>
      </c>
      <c r="N21" s="17" t="s">
        <v>568</v>
      </c>
      <c r="O21" s="15">
        <v>6</v>
      </c>
      <c r="P21"/>
    </row>
    <row r="22" spans="1:17" x14ac:dyDescent="0.3">
      <c r="A22" s="23">
        <v>18</v>
      </c>
      <c r="B22" t="s">
        <v>502</v>
      </c>
      <c r="C22" s="16">
        <v>0.8</v>
      </c>
      <c r="D22" s="17" t="s">
        <v>568</v>
      </c>
      <c r="E22" s="16">
        <v>0.8</v>
      </c>
      <c r="F22" s="17" t="s">
        <v>568</v>
      </c>
      <c r="G22" s="16">
        <v>0.8</v>
      </c>
      <c r="H22" s="17" t="s">
        <v>568</v>
      </c>
      <c r="I22" s="16">
        <v>0.8</v>
      </c>
      <c r="J22" s="17" t="s">
        <v>568</v>
      </c>
      <c r="K22" s="16">
        <v>0.8</v>
      </c>
      <c r="L22" s="17" t="s">
        <v>568</v>
      </c>
      <c r="M22" s="16">
        <v>0.8</v>
      </c>
      <c r="N22" s="17" t="s">
        <v>568</v>
      </c>
      <c r="O22" s="15">
        <v>0.8</v>
      </c>
      <c r="P22"/>
    </row>
    <row r="23" spans="1:17" x14ac:dyDescent="0.3">
      <c r="A23" s="23">
        <v>19</v>
      </c>
      <c r="B23" t="s">
        <v>503</v>
      </c>
      <c r="C23" s="16">
        <v>10</v>
      </c>
      <c r="D23" s="17" t="s">
        <v>568</v>
      </c>
      <c r="E23" s="16">
        <v>10</v>
      </c>
      <c r="F23" s="17" t="s">
        <v>568</v>
      </c>
      <c r="G23" s="16">
        <v>10</v>
      </c>
      <c r="H23" s="17" t="s">
        <v>568</v>
      </c>
      <c r="I23" s="16">
        <v>10</v>
      </c>
      <c r="J23" s="17" t="s">
        <v>568</v>
      </c>
      <c r="K23" s="16">
        <v>10</v>
      </c>
      <c r="L23" s="17" t="s">
        <v>568</v>
      </c>
      <c r="M23" s="16">
        <v>10</v>
      </c>
      <c r="N23" s="17" t="s">
        <v>568</v>
      </c>
      <c r="O23" s="15">
        <v>10</v>
      </c>
      <c r="P23"/>
    </row>
    <row r="24" spans="1:17" x14ac:dyDescent="0.3">
      <c r="A24" s="23">
        <v>20</v>
      </c>
      <c r="B24" t="s">
        <v>77</v>
      </c>
      <c r="C24" s="16">
        <v>0.254</v>
      </c>
      <c r="D24" s="17" t="s">
        <v>568</v>
      </c>
      <c r="E24" s="16">
        <v>0.254</v>
      </c>
      <c r="F24" s="17" t="s">
        <v>568</v>
      </c>
      <c r="G24" s="16">
        <v>0.254</v>
      </c>
      <c r="H24" s="17" t="s">
        <v>568</v>
      </c>
      <c r="I24" s="16">
        <v>0.254</v>
      </c>
      <c r="J24" s="17" t="s">
        <v>568</v>
      </c>
      <c r="K24" s="16">
        <v>0.254</v>
      </c>
      <c r="L24" s="17" t="s">
        <v>568</v>
      </c>
      <c r="M24" s="16">
        <v>0.254</v>
      </c>
      <c r="N24" s="17" t="s">
        <v>568</v>
      </c>
      <c r="O24" s="15">
        <v>0.254</v>
      </c>
      <c r="P24"/>
    </row>
    <row r="25" spans="1:17" x14ac:dyDescent="0.3">
      <c r="A25" s="23">
        <v>21</v>
      </c>
      <c r="B25" t="s">
        <v>505</v>
      </c>
      <c r="C25" s="16">
        <v>7</v>
      </c>
      <c r="D25" s="17" t="s">
        <v>568</v>
      </c>
      <c r="E25" s="16">
        <v>7</v>
      </c>
      <c r="F25" s="17" t="s">
        <v>568</v>
      </c>
      <c r="G25" s="16">
        <v>7</v>
      </c>
      <c r="H25" s="17" t="s">
        <v>568</v>
      </c>
      <c r="I25" s="16">
        <v>7</v>
      </c>
      <c r="J25" s="17" t="s">
        <v>568</v>
      </c>
      <c r="K25" s="16">
        <v>7</v>
      </c>
      <c r="L25" s="17" t="s">
        <v>568</v>
      </c>
      <c r="M25" s="16">
        <v>7</v>
      </c>
      <c r="N25" s="17" t="s">
        <v>568</v>
      </c>
      <c r="O25" s="15">
        <v>7</v>
      </c>
      <c r="P25"/>
    </row>
    <row r="26" spans="1:17" x14ac:dyDescent="0.3">
      <c r="A26" s="23">
        <v>22</v>
      </c>
      <c r="B26" t="s">
        <v>506</v>
      </c>
      <c r="C26" s="16">
        <v>179</v>
      </c>
      <c r="D26" s="17" t="s">
        <v>568</v>
      </c>
      <c r="E26" s="16">
        <v>179</v>
      </c>
      <c r="F26" s="17" t="s">
        <v>568</v>
      </c>
      <c r="G26" s="16">
        <v>179</v>
      </c>
      <c r="H26" s="17" t="s">
        <v>568</v>
      </c>
      <c r="I26" s="16">
        <v>179</v>
      </c>
      <c r="J26" s="17" t="s">
        <v>568</v>
      </c>
      <c r="K26" s="16">
        <v>179</v>
      </c>
      <c r="L26" s="17" t="s">
        <v>568</v>
      </c>
      <c r="M26" s="16">
        <v>179</v>
      </c>
      <c r="N26" s="17" t="s">
        <v>568</v>
      </c>
      <c r="O26" s="15">
        <v>179</v>
      </c>
      <c r="P26"/>
    </row>
    <row r="27" spans="1:17" x14ac:dyDescent="0.3">
      <c r="A27" s="23">
        <v>23</v>
      </c>
      <c r="B27" t="s">
        <v>507</v>
      </c>
      <c r="C27" s="16">
        <v>0.5</v>
      </c>
      <c r="D27" s="17" t="s">
        <v>568</v>
      </c>
      <c r="E27" s="16">
        <v>0.5</v>
      </c>
      <c r="F27" s="17" t="s">
        <v>568</v>
      </c>
      <c r="G27" s="16">
        <v>0.5</v>
      </c>
      <c r="H27" s="17" t="s">
        <v>568</v>
      </c>
      <c r="I27" s="16">
        <v>0.5</v>
      </c>
      <c r="J27" s="17" t="s">
        <v>568</v>
      </c>
      <c r="K27" s="16">
        <v>0.5</v>
      </c>
      <c r="L27" s="17" t="s">
        <v>568</v>
      </c>
      <c r="M27" s="16">
        <v>0.5</v>
      </c>
      <c r="N27" s="17" t="s">
        <v>568</v>
      </c>
      <c r="O27" s="15">
        <v>0.5</v>
      </c>
      <c r="P27"/>
    </row>
    <row r="28" spans="1:17" x14ac:dyDescent="0.3">
      <c r="A28" s="23">
        <v>24</v>
      </c>
      <c r="B28" t="s">
        <v>508</v>
      </c>
      <c r="C28" s="16">
        <v>95</v>
      </c>
      <c r="D28" s="17" t="s">
        <v>568</v>
      </c>
      <c r="E28" s="16">
        <v>95</v>
      </c>
      <c r="F28" s="17" t="s">
        <v>568</v>
      </c>
      <c r="G28" s="16">
        <v>95</v>
      </c>
      <c r="H28" s="17" t="s">
        <v>568</v>
      </c>
      <c r="I28" s="16">
        <v>95</v>
      </c>
      <c r="J28" s="17" t="s">
        <v>568</v>
      </c>
      <c r="K28" s="16">
        <v>95</v>
      </c>
      <c r="L28" s="17" t="s">
        <v>568</v>
      </c>
      <c r="M28" s="16">
        <v>95</v>
      </c>
      <c r="N28" s="17" t="s">
        <v>568</v>
      </c>
      <c r="O28" s="15">
        <v>95</v>
      </c>
      <c r="P28"/>
    </row>
    <row r="29" spans="1:17" x14ac:dyDescent="0.3">
      <c r="A29" s="23">
        <v>25</v>
      </c>
      <c r="B29" t="s">
        <v>509</v>
      </c>
      <c r="C29" s="16">
        <v>3.5</v>
      </c>
      <c r="D29" s="17" t="s">
        <v>568</v>
      </c>
      <c r="E29" s="16">
        <v>3.5</v>
      </c>
      <c r="F29" s="17" t="s">
        <v>568</v>
      </c>
      <c r="G29" s="16">
        <v>3.5</v>
      </c>
      <c r="H29" s="17" t="s">
        <v>568</v>
      </c>
      <c r="I29" s="16">
        <v>3.5</v>
      </c>
      <c r="J29" s="17" t="s">
        <v>568</v>
      </c>
      <c r="K29" s="16">
        <v>3.5</v>
      </c>
      <c r="L29" s="17" t="s">
        <v>568</v>
      </c>
      <c r="M29" s="16">
        <v>3.5</v>
      </c>
      <c r="N29" s="17" t="s">
        <v>568</v>
      </c>
      <c r="O29" s="15">
        <v>3.5</v>
      </c>
      <c r="P29"/>
    </row>
    <row r="30" spans="1:17" x14ac:dyDescent="0.3">
      <c r="A30" s="23">
        <v>26</v>
      </c>
      <c r="B30" t="s">
        <v>510</v>
      </c>
      <c r="C30" s="16">
        <v>12.7</v>
      </c>
      <c r="D30" s="17" t="s">
        <v>568</v>
      </c>
      <c r="E30" s="16">
        <v>12.7</v>
      </c>
      <c r="F30" s="17" t="s">
        <v>568</v>
      </c>
      <c r="G30" s="16">
        <v>12.7</v>
      </c>
      <c r="H30" s="17" t="s">
        <v>568</v>
      </c>
      <c r="I30" s="16">
        <v>12.7</v>
      </c>
      <c r="J30" s="17" t="s">
        <v>568</v>
      </c>
      <c r="K30" s="16">
        <v>12.7</v>
      </c>
      <c r="L30" s="17" t="s">
        <v>568</v>
      </c>
      <c r="M30" s="16">
        <v>12.7</v>
      </c>
      <c r="N30" s="17" t="s">
        <v>568</v>
      </c>
      <c r="O30" s="15">
        <v>12.7</v>
      </c>
      <c r="P30"/>
    </row>
    <row r="31" spans="1:17" x14ac:dyDescent="0.3">
      <c r="A31" s="23">
        <v>27</v>
      </c>
      <c r="B31" t="s">
        <v>512</v>
      </c>
      <c r="C31" s="16">
        <v>12.7</v>
      </c>
      <c r="D31" s="17" t="s">
        <v>568</v>
      </c>
      <c r="E31" s="16">
        <v>12.7</v>
      </c>
      <c r="F31" s="17" t="s">
        <v>568</v>
      </c>
      <c r="G31" s="16">
        <v>12.7</v>
      </c>
      <c r="H31" s="17" t="s">
        <v>568</v>
      </c>
      <c r="I31" s="16">
        <v>12.7</v>
      </c>
      <c r="J31" s="17" t="s">
        <v>568</v>
      </c>
      <c r="K31" s="16">
        <v>12.7</v>
      </c>
      <c r="L31" s="17" t="s">
        <v>568</v>
      </c>
      <c r="M31" s="16">
        <v>12.7</v>
      </c>
      <c r="N31" s="17" t="s">
        <v>568</v>
      </c>
      <c r="O31" s="15">
        <v>12.7</v>
      </c>
      <c r="P31"/>
    </row>
    <row r="32" spans="1:17" x14ac:dyDescent="0.3">
      <c r="A32" s="23">
        <v>28</v>
      </c>
      <c r="B32" t="s">
        <v>514</v>
      </c>
      <c r="C32" s="16">
        <v>8.33</v>
      </c>
      <c r="D32" s="17" t="s">
        <v>568</v>
      </c>
      <c r="E32" s="16">
        <v>8.33</v>
      </c>
      <c r="F32" s="17" t="s">
        <v>568</v>
      </c>
      <c r="G32" s="16">
        <v>8.33</v>
      </c>
      <c r="H32" s="17" t="s">
        <v>568</v>
      </c>
      <c r="I32" s="16">
        <v>8.33</v>
      </c>
      <c r="J32" s="17" t="s">
        <v>568</v>
      </c>
      <c r="K32" s="16">
        <v>8.33</v>
      </c>
      <c r="L32" s="17" t="s">
        <v>568</v>
      </c>
      <c r="M32" s="16">
        <v>8.33</v>
      </c>
      <c r="N32" s="17" t="s">
        <v>568</v>
      </c>
      <c r="O32" s="15">
        <v>8.33</v>
      </c>
      <c r="P32"/>
    </row>
    <row r="33" spans="1:16" x14ac:dyDescent="0.3">
      <c r="A33" s="23">
        <v>29</v>
      </c>
      <c r="B33" t="s">
        <v>515</v>
      </c>
      <c r="C33" s="16">
        <v>1</v>
      </c>
      <c r="D33" s="17" t="s">
        <v>568</v>
      </c>
      <c r="E33" s="16">
        <v>1</v>
      </c>
      <c r="F33" s="17" t="s">
        <v>568</v>
      </c>
      <c r="G33" s="16">
        <v>1</v>
      </c>
      <c r="H33" s="17" t="s">
        <v>568</v>
      </c>
      <c r="I33" s="16">
        <v>1</v>
      </c>
      <c r="J33" s="17" t="s">
        <v>568</v>
      </c>
      <c r="K33" s="16">
        <v>1</v>
      </c>
      <c r="L33" s="17" t="s">
        <v>568</v>
      </c>
      <c r="M33" s="16">
        <v>1</v>
      </c>
      <c r="N33" s="17" t="s">
        <v>568</v>
      </c>
      <c r="O33" s="15">
        <v>1</v>
      </c>
      <c r="P33"/>
    </row>
    <row r="34" spans="1:16" x14ac:dyDescent="0.3">
      <c r="A34" s="23">
        <v>30</v>
      </c>
      <c r="B34" t="s">
        <v>517</v>
      </c>
      <c r="C34" s="16">
        <v>25.4</v>
      </c>
      <c r="D34" s="17" t="s">
        <v>568</v>
      </c>
      <c r="E34" s="16">
        <v>25.4</v>
      </c>
      <c r="F34" s="17" t="s">
        <v>568</v>
      </c>
      <c r="G34" s="16">
        <v>25.4</v>
      </c>
      <c r="H34" s="17" t="s">
        <v>568</v>
      </c>
      <c r="I34" s="16">
        <v>25.4</v>
      </c>
      <c r="J34" s="17" t="s">
        <v>568</v>
      </c>
      <c r="K34" s="16">
        <v>25.4</v>
      </c>
      <c r="L34" s="17" t="s">
        <v>568</v>
      </c>
      <c r="M34" s="16">
        <v>25.4</v>
      </c>
      <c r="N34" s="17" t="s">
        <v>568</v>
      </c>
      <c r="O34" s="15">
        <v>25.4</v>
      </c>
      <c r="P34"/>
    </row>
    <row r="35" spans="1:16" x14ac:dyDescent="0.3">
      <c r="A35" s="23">
        <v>31</v>
      </c>
      <c r="B35" t="s">
        <v>518</v>
      </c>
      <c r="C35" s="16">
        <v>0.1</v>
      </c>
      <c r="D35" s="17" t="s">
        <v>568</v>
      </c>
      <c r="E35" s="16">
        <v>0.1</v>
      </c>
      <c r="F35" s="17" t="s">
        <v>568</v>
      </c>
      <c r="G35" s="16">
        <v>0.1</v>
      </c>
      <c r="H35" s="17" t="s">
        <v>568</v>
      </c>
      <c r="I35" s="16">
        <v>0.1</v>
      </c>
      <c r="J35" s="17" t="s">
        <v>568</v>
      </c>
      <c r="K35" s="16">
        <v>0.1</v>
      </c>
      <c r="L35" s="17" t="s">
        <v>568</v>
      </c>
      <c r="M35" s="16">
        <v>0.1</v>
      </c>
      <c r="N35" s="17" t="s">
        <v>568</v>
      </c>
      <c r="O35" s="15">
        <v>0.1</v>
      </c>
      <c r="P35"/>
    </row>
    <row r="36" spans="1:16" x14ac:dyDescent="0.3">
      <c r="A36" s="23">
        <v>32</v>
      </c>
      <c r="B36" t="s">
        <v>519</v>
      </c>
      <c r="C36" s="16">
        <v>101.6</v>
      </c>
      <c r="D36" s="17" t="s">
        <v>568</v>
      </c>
      <c r="E36" s="16">
        <v>101.6</v>
      </c>
      <c r="F36" s="17" t="s">
        <v>568</v>
      </c>
      <c r="G36" s="16">
        <v>101.6</v>
      </c>
      <c r="H36" s="17" t="s">
        <v>568</v>
      </c>
      <c r="I36" s="16">
        <v>101.6</v>
      </c>
      <c r="J36" s="17" t="s">
        <v>568</v>
      </c>
      <c r="K36" s="16">
        <v>101.6</v>
      </c>
      <c r="L36" s="17" t="s">
        <v>568</v>
      </c>
      <c r="M36" s="16">
        <v>101.6</v>
      </c>
      <c r="N36" s="17" t="s">
        <v>568</v>
      </c>
      <c r="O36" s="15">
        <v>101.6</v>
      </c>
      <c r="P36"/>
    </row>
    <row r="37" spans="1:16" x14ac:dyDescent="0.3">
      <c r="A37" s="23">
        <v>33</v>
      </c>
      <c r="B37" t="s">
        <v>520</v>
      </c>
      <c r="C37" s="16">
        <v>10</v>
      </c>
      <c r="D37" s="17" t="s">
        <v>568</v>
      </c>
      <c r="E37" s="16">
        <v>10</v>
      </c>
      <c r="F37" s="17" t="s">
        <v>568</v>
      </c>
      <c r="G37" s="16">
        <v>10</v>
      </c>
      <c r="H37" s="17" t="s">
        <v>568</v>
      </c>
      <c r="I37" s="16">
        <v>10</v>
      </c>
      <c r="J37" s="17" t="s">
        <v>568</v>
      </c>
      <c r="K37" s="16">
        <v>10</v>
      </c>
      <c r="L37" s="17" t="s">
        <v>568</v>
      </c>
      <c r="M37" s="16">
        <v>10</v>
      </c>
      <c r="N37" s="17" t="s">
        <v>568</v>
      </c>
      <c r="O37" s="15">
        <v>10</v>
      </c>
      <c r="P37"/>
    </row>
    <row r="38" spans="1:16" x14ac:dyDescent="0.3">
      <c r="A38" s="23">
        <v>34</v>
      </c>
      <c r="B38" t="s">
        <v>521</v>
      </c>
      <c r="C38" s="16">
        <v>12.7</v>
      </c>
      <c r="D38" s="17" t="s">
        <v>568</v>
      </c>
      <c r="E38" s="16">
        <v>12.7</v>
      </c>
      <c r="F38" s="17" t="s">
        <v>568</v>
      </c>
      <c r="G38" s="16">
        <v>12.7</v>
      </c>
      <c r="H38" s="17" t="s">
        <v>568</v>
      </c>
      <c r="I38" s="16">
        <v>12.7</v>
      </c>
      <c r="J38" s="17" t="s">
        <v>568</v>
      </c>
      <c r="K38" s="16">
        <v>12.7</v>
      </c>
      <c r="L38" s="17" t="s">
        <v>568</v>
      </c>
      <c r="M38" s="16">
        <v>12.7</v>
      </c>
      <c r="N38" s="17" t="s">
        <v>568</v>
      </c>
      <c r="O38" s="15">
        <v>12.7</v>
      </c>
      <c r="P38"/>
    </row>
    <row r="39" spans="1:16" x14ac:dyDescent="0.3">
      <c r="A39" s="23">
        <v>35</v>
      </c>
      <c r="B39" t="s">
        <v>522</v>
      </c>
      <c r="C39" s="16">
        <v>3</v>
      </c>
      <c r="D39" s="17" t="s">
        <v>568</v>
      </c>
      <c r="E39" s="16">
        <v>3</v>
      </c>
      <c r="F39" s="17" t="s">
        <v>568</v>
      </c>
      <c r="G39" s="16">
        <v>3</v>
      </c>
      <c r="H39" s="17" t="s">
        <v>568</v>
      </c>
      <c r="I39" s="16">
        <v>3</v>
      </c>
      <c r="J39" s="17" t="s">
        <v>568</v>
      </c>
      <c r="K39" s="16">
        <v>3</v>
      </c>
      <c r="L39" s="17" t="s">
        <v>80</v>
      </c>
      <c r="M39" s="16">
        <v>0</v>
      </c>
      <c r="N39" s="17" t="s">
        <v>568</v>
      </c>
      <c r="O39" s="15">
        <v>0</v>
      </c>
      <c r="P39"/>
    </row>
    <row r="40" spans="1:16" x14ac:dyDescent="0.3">
      <c r="A40" s="23">
        <v>36</v>
      </c>
      <c r="B40" t="s">
        <v>83</v>
      </c>
      <c r="C40" s="16">
        <v>1.6</v>
      </c>
      <c r="D40" s="17" t="s">
        <v>568</v>
      </c>
      <c r="E40" s="16">
        <v>1.6</v>
      </c>
      <c r="F40" s="17" t="s">
        <v>568</v>
      </c>
      <c r="G40" s="16">
        <v>1.6</v>
      </c>
      <c r="H40" s="17" t="s">
        <v>568</v>
      </c>
      <c r="I40" s="16">
        <v>1.6</v>
      </c>
      <c r="J40" s="17" t="s">
        <v>568</v>
      </c>
      <c r="K40" s="16">
        <v>1.6</v>
      </c>
      <c r="L40" s="17" t="s">
        <v>568</v>
      </c>
      <c r="M40" s="16">
        <v>1.6</v>
      </c>
      <c r="N40" s="17" t="s">
        <v>568</v>
      </c>
      <c r="O40" s="15">
        <v>1.6</v>
      </c>
      <c r="P40"/>
    </row>
    <row r="41" spans="1:16" x14ac:dyDescent="0.3">
      <c r="A41" s="23">
        <v>37</v>
      </c>
      <c r="B41" t="s">
        <v>245</v>
      </c>
      <c r="C41" s="16" t="b">
        <v>0</v>
      </c>
      <c r="D41" s="17" t="s">
        <v>568</v>
      </c>
      <c r="E41" s="16" t="b">
        <v>0</v>
      </c>
      <c r="F41" s="17" t="s">
        <v>568</v>
      </c>
      <c r="G41" s="16" t="b">
        <v>0</v>
      </c>
      <c r="H41" s="17" t="s">
        <v>568</v>
      </c>
      <c r="I41" s="16" t="b">
        <v>0</v>
      </c>
      <c r="J41" s="17" t="s">
        <v>568</v>
      </c>
      <c r="K41" s="16" t="b">
        <v>0</v>
      </c>
      <c r="L41" s="17" t="s">
        <v>568</v>
      </c>
      <c r="M41" s="16" t="b">
        <v>0</v>
      </c>
      <c r="N41" s="17" t="s">
        <v>568</v>
      </c>
      <c r="O41" s="15" t="b">
        <v>0</v>
      </c>
      <c r="P41"/>
    </row>
    <row r="42" spans="1:16" s="25" customFormat="1" ht="15" thickBot="1" x14ac:dyDescent="0.35">
      <c r="A42" s="24">
        <v>38</v>
      </c>
      <c r="B42" s="25" t="s">
        <v>85</v>
      </c>
      <c r="C42" s="27">
        <v>7</v>
      </c>
      <c r="D42" s="28" t="s">
        <v>568</v>
      </c>
      <c r="E42" s="27">
        <v>7</v>
      </c>
      <c r="F42" s="28" t="s">
        <v>568</v>
      </c>
      <c r="G42" s="27">
        <v>7</v>
      </c>
      <c r="H42" s="28" t="s">
        <v>568</v>
      </c>
      <c r="I42" s="27">
        <v>7</v>
      </c>
      <c r="J42" s="28" t="s">
        <v>568</v>
      </c>
      <c r="K42" s="27">
        <v>7</v>
      </c>
      <c r="L42" s="28" t="s">
        <v>568</v>
      </c>
      <c r="M42" s="27">
        <v>7</v>
      </c>
      <c r="N42" s="28" t="s">
        <v>568</v>
      </c>
      <c r="O42" s="29">
        <v>7</v>
      </c>
    </row>
    <row r="44" spans="1:16" x14ac:dyDescent="0.3">
      <c r="B44" t="s">
        <v>625</v>
      </c>
    </row>
  </sheetData>
  <pageMargins left="0.7" right="0.7" top="0.75" bottom="0.75" header="0.3" footer="0.3"/>
  <pageSetup orientation="portrait" horizontalDpi="1200" verticalDpi="1200"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B40532-302D-4036-A46E-5B8164912284}">
  <sheetPr codeName="Sheet31">
    <tabColor theme="2"/>
  </sheetPr>
  <dimension ref="A1:O35"/>
  <sheetViews>
    <sheetView workbookViewId="0">
      <selection activeCell="B35" sqref="B35"/>
    </sheetView>
  </sheetViews>
  <sheetFormatPr defaultRowHeight="14.4" x14ac:dyDescent="0.3"/>
  <cols>
    <col min="1" max="1" width="3" bestFit="1" customWidth="1"/>
    <col min="2" max="2" width="38" bestFit="1" customWidth="1"/>
    <col min="3" max="3" width="9.44140625" style="11" customWidth="1"/>
    <col min="4" max="4" width="11.5546875" style="12" hidden="1" customWidth="1"/>
    <col min="5" max="5" width="9.44140625" style="11" customWidth="1"/>
    <col min="6" max="6" width="10.33203125" style="12" hidden="1" customWidth="1"/>
    <col min="7" max="7" width="9.88671875" style="11" customWidth="1"/>
    <col min="8" max="8" width="11.6640625" style="12" hidden="1" customWidth="1"/>
    <col min="9" max="9" width="11.6640625" style="11" customWidth="1"/>
    <col min="10" max="10" width="11.5546875" style="12" hidden="1" customWidth="1"/>
    <col min="11" max="11" width="11.33203125" style="11" customWidth="1"/>
    <col min="12" max="12" width="10.6640625" style="12" hidden="1" customWidth="1"/>
    <col min="13" max="13" width="8.5546875" style="11" customWidth="1"/>
    <col min="14" max="14" width="52.88671875" style="12" customWidth="1"/>
    <col min="15" max="15" width="18.109375" customWidth="1"/>
  </cols>
  <sheetData>
    <row r="1" spans="1:15" x14ac:dyDescent="0.3">
      <c r="C1" s="7"/>
      <c r="D1" s="7"/>
      <c r="E1" s="7"/>
      <c r="F1" s="7"/>
      <c r="G1" s="7"/>
      <c r="H1" s="7"/>
      <c r="I1" s="7"/>
      <c r="J1" s="7"/>
      <c r="K1" s="7"/>
      <c r="L1" s="7"/>
      <c r="M1" s="7"/>
      <c r="N1" s="7"/>
    </row>
    <row r="2" spans="1:15" ht="15.6" x14ac:dyDescent="0.3">
      <c r="B2" s="41" t="s">
        <v>710</v>
      </c>
      <c r="C2" s="7"/>
      <c r="D2" s="7"/>
      <c r="E2" s="7"/>
      <c r="F2" s="7"/>
      <c r="G2" s="7"/>
      <c r="H2" s="7"/>
      <c r="I2" s="7"/>
      <c r="J2" s="7"/>
      <c r="K2" s="7"/>
      <c r="L2" s="7"/>
      <c r="M2" s="7"/>
      <c r="N2" s="7"/>
    </row>
    <row r="3" spans="1:15" ht="16.2" thickBot="1" x14ac:dyDescent="0.35">
      <c r="B3" s="41"/>
      <c r="C3" s="7"/>
      <c r="D3" s="7"/>
      <c r="E3" s="7"/>
      <c r="F3" s="7"/>
      <c r="G3" s="7"/>
      <c r="H3" s="7"/>
      <c r="I3" s="7"/>
      <c r="J3" s="7"/>
      <c r="K3" s="7"/>
      <c r="L3" s="7"/>
      <c r="M3" s="7"/>
      <c r="N3" s="7"/>
    </row>
    <row r="4" spans="1:15" ht="57.6" x14ac:dyDescent="0.3">
      <c r="A4" s="18" t="s">
        <v>0</v>
      </c>
      <c r="B4" s="19" t="s">
        <v>56</v>
      </c>
      <c r="C4" s="20" t="s">
        <v>690</v>
      </c>
      <c r="D4" s="20" t="s">
        <v>256</v>
      </c>
      <c r="E4" s="20" t="s">
        <v>544</v>
      </c>
      <c r="F4" s="20" t="s">
        <v>86</v>
      </c>
      <c r="G4" s="20" t="s">
        <v>545</v>
      </c>
      <c r="H4" s="20" t="s">
        <v>87</v>
      </c>
      <c r="I4" s="20" t="s">
        <v>546</v>
      </c>
      <c r="J4" s="20" t="s">
        <v>88</v>
      </c>
      <c r="K4" s="20" t="s">
        <v>688</v>
      </c>
      <c r="L4" s="20" t="s">
        <v>58</v>
      </c>
      <c r="M4" s="20" t="s">
        <v>662</v>
      </c>
      <c r="N4" s="21" t="s">
        <v>63</v>
      </c>
      <c r="O4" s="42" t="s">
        <v>712</v>
      </c>
    </row>
    <row r="5" spans="1:15" x14ac:dyDescent="0.3">
      <c r="A5" s="23">
        <v>1</v>
      </c>
      <c r="B5" t="s">
        <v>186</v>
      </c>
      <c r="C5" s="16">
        <v>0</v>
      </c>
      <c r="D5" s="17" t="s">
        <v>568</v>
      </c>
      <c r="E5" s="16">
        <v>0</v>
      </c>
      <c r="F5" s="17" t="s">
        <v>178</v>
      </c>
      <c r="G5" s="16">
        <v>0</v>
      </c>
      <c r="H5" s="17" t="s">
        <v>568</v>
      </c>
      <c r="I5" s="16">
        <v>0</v>
      </c>
      <c r="J5" s="17" t="s">
        <v>568</v>
      </c>
      <c r="K5" s="16">
        <v>0</v>
      </c>
      <c r="L5" s="17" t="s">
        <v>568</v>
      </c>
      <c r="M5" s="16">
        <v>0</v>
      </c>
      <c r="N5"/>
      <c r="O5" t="s">
        <v>187</v>
      </c>
    </row>
    <row r="6" spans="1:15" x14ac:dyDescent="0.3">
      <c r="A6" s="23">
        <v>2</v>
      </c>
      <c r="B6" t="s">
        <v>188</v>
      </c>
      <c r="C6" s="16"/>
      <c r="D6" s="17" t="s">
        <v>568</v>
      </c>
      <c r="E6" s="16"/>
      <c r="F6" s="17" t="s">
        <v>64</v>
      </c>
      <c r="G6" s="16"/>
      <c r="H6" s="17" t="s">
        <v>568</v>
      </c>
      <c r="I6" s="16"/>
      <c r="J6" s="17" t="s">
        <v>568</v>
      </c>
      <c r="K6" s="16"/>
      <c r="L6" s="17" t="s">
        <v>568</v>
      </c>
      <c r="M6" s="16"/>
      <c r="N6" t="s">
        <v>595</v>
      </c>
    </row>
    <row r="7" spans="1:15" x14ac:dyDescent="0.3">
      <c r="A7" s="23">
        <v>3</v>
      </c>
      <c r="B7" t="s">
        <v>190</v>
      </c>
      <c r="C7" s="16"/>
      <c r="D7" s="17" t="s">
        <v>568</v>
      </c>
      <c r="E7" s="16"/>
      <c r="F7" s="17" t="s">
        <v>64</v>
      </c>
      <c r="G7" s="16"/>
      <c r="H7" s="17" t="s">
        <v>568</v>
      </c>
      <c r="I7" s="16"/>
      <c r="J7" s="17" t="s">
        <v>568</v>
      </c>
      <c r="K7" s="16"/>
      <c r="L7" s="17" t="s">
        <v>568</v>
      </c>
      <c r="M7" s="16"/>
      <c r="N7" t="s">
        <v>595</v>
      </c>
    </row>
    <row r="8" spans="1:15" x14ac:dyDescent="0.3">
      <c r="A8" s="23">
        <v>4</v>
      </c>
      <c r="B8" t="s">
        <v>192</v>
      </c>
      <c r="C8" s="16">
        <v>0.15</v>
      </c>
      <c r="D8" s="17" t="s">
        <v>568</v>
      </c>
      <c r="E8" s="16">
        <v>0.15</v>
      </c>
      <c r="F8" s="17" t="s">
        <v>527</v>
      </c>
      <c r="G8" s="16">
        <v>1E-3</v>
      </c>
      <c r="H8" s="17" t="s">
        <v>568</v>
      </c>
      <c r="I8" s="16">
        <v>1E-3</v>
      </c>
      <c r="J8" s="17" t="s">
        <v>568</v>
      </c>
      <c r="K8" s="16">
        <v>1E-3</v>
      </c>
      <c r="L8" s="17" t="s">
        <v>568</v>
      </c>
      <c r="M8" s="16">
        <v>1E-3</v>
      </c>
      <c r="N8" t="s">
        <v>623</v>
      </c>
      <c r="O8" t="s">
        <v>193</v>
      </c>
    </row>
    <row r="9" spans="1:15" x14ac:dyDescent="0.3">
      <c r="A9" s="23">
        <v>5</v>
      </c>
      <c r="B9" t="s">
        <v>194</v>
      </c>
      <c r="C9" s="16">
        <v>2E-3</v>
      </c>
      <c r="D9" s="17" t="s">
        <v>568</v>
      </c>
      <c r="E9" s="16">
        <v>2E-3</v>
      </c>
      <c r="F9" s="17" t="s">
        <v>178</v>
      </c>
      <c r="G9" s="16">
        <v>2E-3</v>
      </c>
      <c r="H9" s="17" t="s">
        <v>568</v>
      </c>
      <c r="I9" s="16">
        <v>2E-3</v>
      </c>
      <c r="J9" s="17" t="s">
        <v>568</v>
      </c>
      <c r="K9" s="16">
        <v>2E-3</v>
      </c>
      <c r="L9" s="17" t="s">
        <v>568</v>
      </c>
      <c r="M9" s="16">
        <v>2E-3</v>
      </c>
      <c r="N9"/>
      <c r="O9" t="s">
        <v>195</v>
      </c>
    </row>
    <row r="10" spans="1:15" x14ac:dyDescent="0.3">
      <c r="A10" s="23">
        <v>6</v>
      </c>
      <c r="B10" t="s">
        <v>196</v>
      </c>
      <c r="C10" s="16">
        <v>1</v>
      </c>
      <c r="D10" s="17" t="s">
        <v>568</v>
      </c>
      <c r="E10" s="16">
        <v>1</v>
      </c>
      <c r="F10" s="17" t="s">
        <v>178</v>
      </c>
      <c r="G10" s="16">
        <v>1</v>
      </c>
      <c r="H10" s="17" t="s">
        <v>568</v>
      </c>
      <c r="I10" s="16">
        <v>1</v>
      </c>
      <c r="J10" s="17" t="s">
        <v>568</v>
      </c>
      <c r="K10" s="16">
        <v>1</v>
      </c>
      <c r="L10" s="17" t="s">
        <v>568</v>
      </c>
      <c r="M10" s="16">
        <v>1</v>
      </c>
      <c r="N10"/>
      <c r="O10" t="s">
        <v>197</v>
      </c>
    </row>
    <row r="11" spans="1:15" x14ac:dyDescent="0.3">
      <c r="A11" s="23">
        <v>7</v>
      </c>
      <c r="B11" t="s">
        <v>198</v>
      </c>
      <c r="C11" s="16" t="b">
        <v>0</v>
      </c>
      <c r="D11" s="17" t="s">
        <v>568</v>
      </c>
      <c r="E11" s="16" t="b">
        <v>0</v>
      </c>
      <c r="F11" s="17" t="s">
        <v>178</v>
      </c>
      <c r="G11" s="16" t="b">
        <v>0</v>
      </c>
      <c r="H11" s="17" t="s">
        <v>568</v>
      </c>
      <c r="I11" s="16" t="b">
        <v>0</v>
      </c>
      <c r="J11" s="17" t="s">
        <v>568</v>
      </c>
      <c r="K11" s="16" t="b">
        <v>0</v>
      </c>
      <c r="L11" s="17" t="s">
        <v>568</v>
      </c>
      <c r="M11" s="16" t="b">
        <v>0</v>
      </c>
      <c r="N11"/>
      <c r="O11" t="s">
        <v>199</v>
      </c>
    </row>
    <row r="12" spans="1:15" x14ac:dyDescent="0.3">
      <c r="A12" s="23">
        <v>8</v>
      </c>
      <c r="B12" t="s">
        <v>200</v>
      </c>
      <c r="C12" s="16">
        <v>0.1</v>
      </c>
      <c r="D12" s="17" t="s">
        <v>568</v>
      </c>
      <c r="E12" s="16">
        <v>0.1</v>
      </c>
      <c r="F12" s="17" t="s">
        <v>178</v>
      </c>
      <c r="G12" s="16">
        <v>0.1</v>
      </c>
      <c r="H12" s="17" t="s">
        <v>568</v>
      </c>
      <c r="I12" s="16">
        <v>0.1</v>
      </c>
      <c r="J12" s="17" t="s">
        <v>568</v>
      </c>
      <c r="K12" s="16">
        <v>0.1</v>
      </c>
      <c r="L12" s="17" t="s">
        <v>568</v>
      </c>
      <c r="M12" s="16">
        <v>0.1</v>
      </c>
      <c r="N12"/>
      <c r="O12" t="s">
        <v>201</v>
      </c>
    </row>
    <row r="13" spans="1:15" x14ac:dyDescent="0.3">
      <c r="A13" s="23">
        <v>9</v>
      </c>
      <c r="B13" t="s">
        <v>202</v>
      </c>
      <c r="C13" s="16">
        <v>9.9999999999999995E-7</v>
      </c>
      <c r="D13" s="17" t="s">
        <v>568</v>
      </c>
      <c r="E13" s="16">
        <v>9.9999999999999995E-7</v>
      </c>
      <c r="F13" s="17" t="s">
        <v>178</v>
      </c>
      <c r="G13" s="16">
        <v>9.9999999999999995E-7</v>
      </c>
      <c r="H13" s="17" t="s">
        <v>568</v>
      </c>
      <c r="I13" s="16">
        <v>9.9999999999999995E-7</v>
      </c>
      <c r="J13" s="17" t="s">
        <v>568</v>
      </c>
      <c r="K13" s="16">
        <v>9.9999999999999995E-7</v>
      </c>
      <c r="L13" s="17" t="s">
        <v>568</v>
      </c>
      <c r="M13" s="16">
        <v>9.9999999999999995E-7</v>
      </c>
      <c r="N13"/>
      <c r="O13" t="s">
        <v>203</v>
      </c>
    </row>
    <row r="14" spans="1:15" x14ac:dyDescent="0.3">
      <c r="A14" s="23">
        <v>10</v>
      </c>
      <c r="B14" t="s">
        <v>204</v>
      </c>
      <c r="C14" s="16">
        <v>20</v>
      </c>
      <c r="D14" s="17" t="s">
        <v>568</v>
      </c>
      <c r="E14" s="16">
        <v>20</v>
      </c>
      <c r="F14" s="17" t="s">
        <v>178</v>
      </c>
      <c r="G14" s="16">
        <v>20</v>
      </c>
      <c r="H14" s="17" t="s">
        <v>568</v>
      </c>
      <c r="I14" s="16">
        <v>20</v>
      </c>
      <c r="J14" s="17" t="s">
        <v>568</v>
      </c>
      <c r="K14" s="16">
        <v>20</v>
      </c>
      <c r="L14" s="17" t="s">
        <v>568</v>
      </c>
      <c r="M14" s="16">
        <v>20</v>
      </c>
      <c r="N14"/>
      <c r="O14" t="s">
        <v>205</v>
      </c>
    </row>
    <row r="15" spans="1:15" x14ac:dyDescent="0.3">
      <c r="A15" s="23">
        <v>11</v>
      </c>
      <c r="B15" t="s">
        <v>206</v>
      </c>
      <c r="C15" s="16">
        <v>90000</v>
      </c>
      <c r="D15" s="17" t="s">
        <v>568</v>
      </c>
      <c r="E15" s="16">
        <v>90000</v>
      </c>
      <c r="F15" s="17" t="s">
        <v>178</v>
      </c>
      <c r="G15" s="16">
        <v>90000</v>
      </c>
      <c r="H15" s="17" t="s">
        <v>568</v>
      </c>
      <c r="I15" s="16">
        <v>90000</v>
      </c>
      <c r="J15" s="17" t="s">
        <v>568</v>
      </c>
      <c r="K15" s="16">
        <v>90000</v>
      </c>
      <c r="L15" s="17" t="s">
        <v>568</v>
      </c>
      <c r="M15" s="16">
        <v>90000</v>
      </c>
      <c r="N15"/>
      <c r="O15" t="s">
        <v>207</v>
      </c>
    </row>
    <row r="16" spans="1:15" x14ac:dyDescent="0.3">
      <c r="A16" s="23">
        <v>12</v>
      </c>
      <c r="B16" t="s">
        <v>208</v>
      </c>
      <c r="C16" s="16">
        <v>1</v>
      </c>
      <c r="D16" s="17" t="s">
        <v>568</v>
      </c>
      <c r="E16" s="16">
        <v>1</v>
      </c>
      <c r="F16" s="17" t="s">
        <v>178</v>
      </c>
      <c r="G16" s="16">
        <v>1</v>
      </c>
      <c r="H16" s="17" t="s">
        <v>568</v>
      </c>
      <c r="I16" s="16">
        <v>1</v>
      </c>
      <c r="J16" s="17" t="s">
        <v>568</v>
      </c>
      <c r="K16" s="16">
        <v>1</v>
      </c>
      <c r="L16" s="17" t="s">
        <v>568</v>
      </c>
      <c r="M16" s="16">
        <v>1</v>
      </c>
      <c r="N16"/>
      <c r="O16" t="s">
        <v>209</v>
      </c>
    </row>
    <row r="17" spans="1:15" x14ac:dyDescent="0.3">
      <c r="A17" s="23">
        <v>13</v>
      </c>
      <c r="B17" t="s">
        <v>210</v>
      </c>
      <c r="C17" s="16">
        <v>1E-3</v>
      </c>
      <c r="D17" s="17" t="s">
        <v>568</v>
      </c>
      <c r="E17" s="16">
        <v>1E-3</v>
      </c>
      <c r="F17" s="17" t="s">
        <v>178</v>
      </c>
      <c r="G17" s="16">
        <v>1E-3</v>
      </c>
      <c r="H17" s="17" t="s">
        <v>568</v>
      </c>
      <c r="I17" s="16">
        <v>1E-3</v>
      </c>
      <c r="J17" s="17" t="s">
        <v>568</v>
      </c>
      <c r="K17" s="16">
        <v>1E-3</v>
      </c>
      <c r="L17" s="17" t="s">
        <v>568</v>
      </c>
      <c r="M17" s="16">
        <v>1E-3</v>
      </c>
      <c r="N17"/>
      <c r="O17" t="s">
        <v>211</v>
      </c>
    </row>
    <row r="18" spans="1:15" x14ac:dyDescent="0.3">
      <c r="A18" s="23">
        <v>14</v>
      </c>
      <c r="B18" t="s">
        <v>212</v>
      </c>
      <c r="C18" s="16">
        <v>0.25</v>
      </c>
      <c r="D18" s="17" t="s">
        <v>568</v>
      </c>
      <c r="E18" s="16">
        <v>0.25</v>
      </c>
      <c r="F18" s="17" t="s">
        <v>178</v>
      </c>
      <c r="G18" s="16">
        <v>0.25</v>
      </c>
      <c r="H18" s="17" t="s">
        <v>71</v>
      </c>
      <c r="I18" s="16">
        <v>0.25</v>
      </c>
      <c r="J18" s="17" t="s">
        <v>568</v>
      </c>
      <c r="K18" s="16">
        <v>0.25</v>
      </c>
      <c r="L18" s="17" t="s">
        <v>568</v>
      </c>
      <c r="M18" s="16">
        <v>0.25</v>
      </c>
      <c r="N18"/>
      <c r="O18" t="s">
        <v>213</v>
      </c>
    </row>
    <row r="19" spans="1:15" x14ac:dyDescent="0.3">
      <c r="A19" s="23">
        <v>15</v>
      </c>
      <c r="B19" t="s">
        <v>214</v>
      </c>
      <c r="C19" s="16"/>
      <c r="D19" s="17" t="s">
        <v>568</v>
      </c>
      <c r="E19" s="16"/>
      <c r="F19" s="17" t="s">
        <v>64</v>
      </c>
      <c r="G19" s="16"/>
      <c r="H19" s="17" t="s">
        <v>568</v>
      </c>
      <c r="I19" s="16"/>
      <c r="J19" s="17" t="s">
        <v>568</v>
      </c>
      <c r="K19" s="16"/>
      <c r="L19" s="17" t="s">
        <v>568</v>
      </c>
      <c r="M19" s="16"/>
      <c r="N19" t="s">
        <v>595</v>
      </c>
    </row>
    <row r="20" spans="1:15" x14ac:dyDescent="0.3">
      <c r="A20" s="23">
        <v>16</v>
      </c>
      <c r="B20" t="s">
        <v>472</v>
      </c>
      <c r="C20" s="16"/>
      <c r="D20" s="17" t="s">
        <v>568</v>
      </c>
      <c r="E20" s="16"/>
      <c r="F20" s="17" t="s">
        <v>64</v>
      </c>
      <c r="G20" s="16"/>
      <c r="H20" s="17" t="s">
        <v>568</v>
      </c>
      <c r="I20" s="16"/>
      <c r="J20" s="17" t="s">
        <v>568</v>
      </c>
      <c r="K20" s="16"/>
      <c r="L20" s="17" t="s">
        <v>568</v>
      </c>
      <c r="M20" s="16"/>
      <c r="N20" t="s">
        <v>595</v>
      </c>
    </row>
    <row r="21" spans="1:15" x14ac:dyDescent="0.3">
      <c r="A21" s="23">
        <v>17</v>
      </c>
      <c r="B21" t="s">
        <v>216</v>
      </c>
      <c r="C21" s="16">
        <v>1</v>
      </c>
      <c r="D21" s="17" t="s">
        <v>568</v>
      </c>
      <c r="E21" s="16">
        <v>1</v>
      </c>
      <c r="F21" s="17" t="s">
        <v>178</v>
      </c>
      <c r="G21" s="16">
        <v>1</v>
      </c>
      <c r="H21" s="17" t="s">
        <v>568</v>
      </c>
      <c r="I21" s="16">
        <v>1</v>
      </c>
      <c r="J21" s="17" t="s">
        <v>568</v>
      </c>
      <c r="K21" s="16">
        <v>1</v>
      </c>
      <c r="L21" s="17" t="s">
        <v>568</v>
      </c>
      <c r="M21" s="16">
        <v>1</v>
      </c>
      <c r="N21"/>
      <c r="O21" t="s">
        <v>217</v>
      </c>
    </row>
    <row r="22" spans="1:15" x14ac:dyDescent="0.3">
      <c r="A22" s="23">
        <v>18</v>
      </c>
      <c r="B22" t="s">
        <v>218</v>
      </c>
      <c r="C22" s="16">
        <v>0</v>
      </c>
      <c r="D22" s="17" t="s">
        <v>568</v>
      </c>
      <c r="E22" s="16">
        <v>0</v>
      </c>
      <c r="F22" s="17" t="s">
        <v>178</v>
      </c>
      <c r="G22" s="16">
        <v>0</v>
      </c>
      <c r="H22" s="17" t="s">
        <v>568</v>
      </c>
      <c r="I22" s="16">
        <v>0</v>
      </c>
      <c r="J22" s="17" t="s">
        <v>568</v>
      </c>
      <c r="K22" s="16">
        <v>0</v>
      </c>
      <c r="L22" s="17" t="s">
        <v>568</v>
      </c>
      <c r="M22" s="16">
        <v>0</v>
      </c>
      <c r="N22"/>
      <c r="O22" t="s">
        <v>219</v>
      </c>
    </row>
    <row r="23" spans="1:15" x14ac:dyDescent="0.3">
      <c r="A23" s="23">
        <v>19</v>
      </c>
      <c r="B23" t="s">
        <v>283</v>
      </c>
      <c r="C23" s="16" t="b">
        <v>1</v>
      </c>
      <c r="D23" s="17" t="s">
        <v>568</v>
      </c>
      <c r="E23" s="16" t="b">
        <v>1</v>
      </c>
      <c r="F23" s="17" t="s">
        <v>80</v>
      </c>
      <c r="G23" s="16" t="b">
        <v>1</v>
      </c>
      <c r="H23" s="17" t="s">
        <v>568</v>
      </c>
      <c r="I23" s="16" t="b">
        <v>1</v>
      </c>
      <c r="J23" s="17" t="s">
        <v>568</v>
      </c>
      <c r="K23" s="16" t="b">
        <v>1</v>
      </c>
      <c r="L23" s="17" t="s">
        <v>568</v>
      </c>
      <c r="M23" s="16" t="b">
        <v>1</v>
      </c>
      <c r="N23" t="s">
        <v>611</v>
      </c>
    </row>
    <row r="24" spans="1:15" x14ac:dyDescent="0.3">
      <c r="A24" s="23">
        <v>20</v>
      </c>
      <c r="B24" t="s">
        <v>285</v>
      </c>
      <c r="C24" s="16" t="b">
        <v>0</v>
      </c>
      <c r="D24" s="17" t="s">
        <v>568</v>
      </c>
      <c r="E24" s="16" t="b">
        <v>0</v>
      </c>
      <c r="F24" s="17" t="s">
        <v>80</v>
      </c>
      <c r="G24" s="16" t="b">
        <v>0</v>
      </c>
      <c r="H24" s="17" t="s">
        <v>568</v>
      </c>
      <c r="I24" s="16" t="b">
        <v>0</v>
      </c>
      <c r="J24" s="17" t="s">
        <v>568</v>
      </c>
      <c r="K24" s="16" t="b">
        <v>0</v>
      </c>
      <c r="L24" s="17" t="s">
        <v>568</v>
      </c>
      <c r="M24" s="16" t="b">
        <v>0</v>
      </c>
      <c r="N24" t="s">
        <v>611</v>
      </c>
    </row>
    <row r="25" spans="1:15" x14ac:dyDescent="0.3">
      <c r="A25" s="23">
        <v>21</v>
      </c>
      <c r="B25" t="s">
        <v>288</v>
      </c>
      <c r="C25" s="16" t="b">
        <v>1</v>
      </c>
      <c r="D25" s="17" t="s">
        <v>568</v>
      </c>
      <c r="E25" s="16" t="b">
        <v>1</v>
      </c>
      <c r="F25" s="17" t="s">
        <v>80</v>
      </c>
      <c r="G25" s="16" t="b">
        <v>1</v>
      </c>
      <c r="H25" s="17" t="s">
        <v>568</v>
      </c>
      <c r="I25" s="16" t="b">
        <v>1</v>
      </c>
      <c r="J25" s="17" t="s">
        <v>568</v>
      </c>
      <c r="K25" s="16" t="b">
        <v>1</v>
      </c>
      <c r="L25" s="17" t="s">
        <v>568</v>
      </c>
      <c r="M25" s="16" t="b">
        <v>1</v>
      </c>
      <c r="N25" t="s">
        <v>611</v>
      </c>
      <c r="O25" t="s">
        <v>289</v>
      </c>
    </row>
    <row r="26" spans="1:15" x14ac:dyDescent="0.3">
      <c r="A26" s="23">
        <v>22</v>
      </c>
      <c r="B26" t="s">
        <v>228</v>
      </c>
      <c r="C26" s="16">
        <v>2000</v>
      </c>
      <c r="D26" s="17" t="s">
        <v>568</v>
      </c>
      <c r="E26" s="16">
        <v>2000</v>
      </c>
      <c r="F26" s="17" t="s">
        <v>527</v>
      </c>
      <c r="G26" s="16">
        <v>1000</v>
      </c>
      <c r="H26" s="17" t="s">
        <v>568</v>
      </c>
      <c r="I26" s="16">
        <v>1000</v>
      </c>
      <c r="J26" s="17" t="s">
        <v>568</v>
      </c>
      <c r="K26" s="16">
        <v>1000</v>
      </c>
      <c r="L26" s="17" t="s">
        <v>568</v>
      </c>
      <c r="M26" s="16">
        <v>1000</v>
      </c>
      <c r="N26" t="s">
        <v>623</v>
      </c>
      <c r="O26" t="s">
        <v>229</v>
      </c>
    </row>
    <row r="27" spans="1:15" x14ac:dyDescent="0.3">
      <c r="A27" s="23">
        <v>23</v>
      </c>
      <c r="B27" t="s">
        <v>77</v>
      </c>
      <c r="C27" s="16">
        <v>0.254</v>
      </c>
      <c r="D27" s="17" t="s">
        <v>568</v>
      </c>
      <c r="E27" s="16">
        <v>0.254</v>
      </c>
      <c r="F27" s="17" t="s">
        <v>568</v>
      </c>
      <c r="G27" s="16">
        <v>0.254</v>
      </c>
      <c r="H27" s="17" t="s">
        <v>568</v>
      </c>
      <c r="I27" s="16">
        <v>0.254</v>
      </c>
      <c r="J27" s="17" t="s">
        <v>568</v>
      </c>
      <c r="K27" s="16">
        <v>0.254</v>
      </c>
      <c r="L27" s="17" t="s">
        <v>568</v>
      </c>
      <c r="M27" s="16">
        <v>0.254</v>
      </c>
      <c r="N27"/>
    </row>
    <row r="28" spans="1:15" x14ac:dyDescent="0.3">
      <c r="A28" s="23">
        <v>24</v>
      </c>
      <c r="B28" t="s">
        <v>83</v>
      </c>
      <c r="C28" s="16">
        <v>1.6</v>
      </c>
      <c r="D28" s="17" t="s">
        <v>568</v>
      </c>
      <c r="E28" s="16">
        <v>1.6</v>
      </c>
      <c r="F28" s="17" t="s">
        <v>568</v>
      </c>
      <c r="G28" s="16">
        <v>1.6</v>
      </c>
      <c r="H28" s="17" t="s">
        <v>568</v>
      </c>
      <c r="I28" s="16">
        <v>1.6</v>
      </c>
      <c r="J28" s="17" t="s">
        <v>568</v>
      </c>
      <c r="K28" s="16">
        <v>1.6</v>
      </c>
      <c r="L28" s="17" t="s">
        <v>568</v>
      </c>
      <c r="M28" s="16">
        <v>1.6</v>
      </c>
      <c r="N28"/>
    </row>
    <row r="29" spans="1:15" x14ac:dyDescent="0.3">
      <c r="A29" s="23">
        <v>25</v>
      </c>
      <c r="B29" t="s">
        <v>528</v>
      </c>
      <c r="C29" s="32" t="s">
        <v>529</v>
      </c>
      <c r="D29" s="17" t="s">
        <v>568</v>
      </c>
      <c r="E29" s="32" t="s">
        <v>529</v>
      </c>
      <c r="F29" s="17" t="s">
        <v>80</v>
      </c>
      <c r="G29" s="32" t="s">
        <v>597</v>
      </c>
      <c r="H29" s="17" t="s">
        <v>568</v>
      </c>
      <c r="I29" s="32" t="s">
        <v>597</v>
      </c>
      <c r="J29" s="17" t="s">
        <v>568</v>
      </c>
      <c r="K29" s="32" t="s">
        <v>597</v>
      </c>
      <c r="L29" s="17" t="s">
        <v>568</v>
      </c>
      <c r="M29" s="32" t="s">
        <v>597</v>
      </c>
      <c r="N29" t="s">
        <v>613</v>
      </c>
      <c r="O29" t="s">
        <v>530</v>
      </c>
    </row>
    <row r="30" spans="1:15" x14ac:dyDescent="0.3">
      <c r="A30" s="23">
        <v>26</v>
      </c>
      <c r="B30" t="s">
        <v>245</v>
      </c>
      <c r="C30" s="16" t="b">
        <v>0</v>
      </c>
      <c r="D30" s="17" t="s">
        <v>568</v>
      </c>
      <c r="E30" s="16" t="b">
        <v>0</v>
      </c>
      <c r="F30" s="17" t="s">
        <v>568</v>
      </c>
      <c r="G30" s="16" t="b">
        <v>0</v>
      </c>
      <c r="H30" s="17" t="s">
        <v>568</v>
      </c>
      <c r="I30" s="16" t="b">
        <v>0</v>
      </c>
      <c r="J30" s="17" t="s">
        <v>568</v>
      </c>
      <c r="K30" s="16" t="b">
        <v>0</v>
      </c>
      <c r="L30" s="17" t="s">
        <v>568</v>
      </c>
      <c r="M30" s="16" t="b">
        <v>0</v>
      </c>
      <c r="N30"/>
    </row>
    <row r="31" spans="1:15" x14ac:dyDescent="0.3">
      <c r="A31" s="23">
        <v>27</v>
      </c>
      <c r="B31" t="s">
        <v>85</v>
      </c>
      <c r="C31" s="16">
        <v>7</v>
      </c>
      <c r="D31" s="17" t="s">
        <v>568</v>
      </c>
      <c r="E31" s="16">
        <v>7</v>
      </c>
      <c r="F31" s="17" t="s">
        <v>568</v>
      </c>
      <c r="G31" s="16">
        <v>7</v>
      </c>
      <c r="H31" s="17" t="s">
        <v>568</v>
      </c>
      <c r="I31" s="16">
        <v>7</v>
      </c>
      <c r="J31" s="17" t="s">
        <v>568</v>
      </c>
      <c r="K31" s="16">
        <v>7</v>
      </c>
      <c r="L31" s="17" t="s">
        <v>568</v>
      </c>
      <c r="M31" s="16">
        <v>7</v>
      </c>
      <c r="N31"/>
    </row>
    <row r="32" spans="1:15" x14ac:dyDescent="0.3">
      <c r="A32" s="23">
        <v>28</v>
      </c>
      <c r="B32" t="s">
        <v>246</v>
      </c>
      <c r="C32" s="16" t="b">
        <v>0</v>
      </c>
      <c r="D32" s="17" t="s">
        <v>568</v>
      </c>
      <c r="E32" s="16" t="b">
        <v>0</v>
      </c>
      <c r="F32" s="17" t="s">
        <v>568</v>
      </c>
      <c r="G32" s="16" t="b">
        <v>0</v>
      </c>
      <c r="H32" s="17" t="s">
        <v>568</v>
      </c>
      <c r="I32" s="16" t="b">
        <v>0</v>
      </c>
      <c r="J32" s="17" t="s">
        <v>568</v>
      </c>
      <c r="K32" s="16" t="b">
        <v>0</v>
      </c>
      <c r="L32" s="17" t="s">
        <v>568</v>
      </c>
      <c r="M32" s="16" t="b">
        <v>0</v>
      </c>
      <c r="N32"/>
    </row>
    <row r="33" spans="1:15" s="25" customFormat="1" ht="15" thickBot="1" x14ac:dyDescent="0.35">
      <c r="A33" s="24">
        <v>29</v>
      </c>
      <c r="B33" s="25" t="s">
        <v>249</v>
      </c>
      <c r="C33" s="27">
        <v>1</v>
      </c>
      <c r="D33" s="28" t="s">
        <v>568</v>
      </c>
      <c r="E33" s="27">
        <v>1</v>
      </c>
      <c r="F33" s="28" t="s">
        <v>178</v>
      </c>
      <c r="G33" s="27">
        <v>1</v>
      </c>
      <c r="H33" s="28" t="s">
        <v>568</v>
      </c>
      <c r="I33" s="27">
        <v>1</v>
      </c>
      <c r="J33" s="28" t="s">
        <v>568</v>
      </c>
      <c r="K33" s="27">
        <v>1</v>
      </c>
      <c r="L33" s="28" t="s">
        <v>568</v>
      </c>
      <c r="M33" s="27">
        <v>1</v>
      </c>
      <c r="O33" s="25" t="s">
        <v>250</v>
      </c>
    </row>
    <row r="35" spans="1:15" x14ac:dyDescent="0.3">
      <c r="B35" t="s">
        <v>625</v>
      </c>
    </row>
  </sheetData>
  <pageMargins left="0.7" right="0.7" top="0.75" bottom="0.75" header="0.3" footer="0.3"/>
  <pageSetup orientation="portrait" horizontalDpi="1200" verticalDpi="1200"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DBB759-B88E-49BD-B5FB-53482260E5DD}">
  <sheetPr codeName="Sheet32">
    <tabColor theme="2"/>
  </sheetPr>
  <dimension ref="A1:S45"/>
  <sheetViews>
    <sheetView workbookViewId="0">
      <selection activeCell="B45" sqref="B45"/>
    </sheetView>
  </sheetViews>
  <sheetFormatPr defaultRowHeight="14.4" x14ac:dyDescent="0.3"/>
  <cols>
    <col min="1" max="1" width="3" bestFit="1" customWidth="1"/>
    <col min="2" max="2" width="38" bestFit="1" customWidth="1"/>
    <col min="3" max="3" width="9.109375" style="11" customWidth="1"/>
    <col min="4" max="4" width="11.109375" style="12" hidden="1" customWidth="1"/>
    <col min="5" max="5" width="9.109375" style="11" customWidth="1"/>
    <col min="6" max="6" width="11.109375" style="12" hidden="1" customWidth="1"/>
    <col min="7" max="7" width="9.44140625" style="11" customWidth="1"/>
    <col min="8" max="8" width="11" style="12" hidden="1" customWidth="1"/>
    <col min="9" max="9" width="9.109375" style="11" customWidth="1"/>
    <col min="10" max="10" width="11.44140625" style="12" hidden="1" customWidth="1"/>
    <col min="11" max="11" width="10.33203125" style="11" customWidth="1"/>
    <col min="12" max="12" width="12.33203125" style="12" hidden="1" customWidth="1"/>
    <col min="13" max="13" width="10.33203125" style="11" customWidth="1"/>
    <col min="14" max="14" width="11.44140625" style="12" hidden="1" customWidth="1"/>
    <col min="15" max="15" width="9.5546875" style="11" customWidth="1"/>
    <col min="16" max="16" width="11.5546875" style="11" hidden="1" customWidth="1"/>
    <col min="17" max="17" width="12.88671875" style="11" customWidth="1"/>
    <col min="18" max="18" width="60.33203125" style="12" customWidth="1"/>
    <col min="19" max="32" width="9.109375" customWidth="1"/>
  </cols>
  <sheetData>
    <row r="1" spans="1:19" x14ac:dyDescent="0.3">
      <c r="C1" s="7"/>
      <c r="D1" s="7"/>
      <c r="E1" s="7"/>
      <c r="F1" s="7"/>
      <c r="G1" s="7"/>
      <c r="H1" s="7"/>
      <c r="I1" s="7"/>
      <c r="J1" s="7"/>
      <c r="K1" s="7"/>
      <c r="L1" s="7"/>
      <c r="M1" s="7"/>
      <c r="N1" s="7"/>
      <c r="O1" s="7"/>
      <c r="P1" s="7"/>
      <c r="Q1" s="7"/>
      <c r="R1" s="7"/>
    </row>
    <row r="2" spans="1:19" ht="15.6" x14ac:dyDescent="0.3">
      <c r="B2" s="41" t="s">
        <v>710</v>
      </c>
      <c r="C2" s="7"/>
      <c r="D2" s="7"/>
      <c r="E2" s="7"/>
      <c r="F2" s="7"/>
      <c r="G2" s="7"/>
      <c r="H2" s="7"/>
      <c r="I2" s="7"/>
      <c r="J2" s="7"/>
      <c r="K2" s="7"/>
      <c r="L2" s="7"/>
      <c r="M2" s="7"/>
      <c r="N2" s="7"/>
      <c r="O2" s="7"/>
      <c r="P2" s="7"/>
      <c r="Q2" s="7"/>
      <c r="R2" s="7"/>
    </row>
    <row r="3" spans="1:19" ht="15" thickBot="1" x14ac:dyDescent="0.35">
      <c r="C3" s="7"/>
      <c r="D3" s="7"/>
      <c r="E3" s="7"/>
      <c r="F3" s="7"/>
      <c r="G3" s="7"/>
      <c r="H3" s="7"/>
      <c r="I3" s="7"/>
      <c r="J3" s="7"/>
      <c r="K3" s="7"/>
      <c r="L3" s="7"/>
      <c r="M3" s="7"/>
      <c r="N3" s="7"/>
      <c r="O3" s="7"/>
      <c r="P3" s="7"/>
      <c r="Q3" s="7"/>
      <c r="R3" s="7"/>
    </row>
    <row r="4" spans="1:19" s="22" customFormat="1" ht="45" customHeight="1" x14ac:dyDescent="0.3">
      <c r="A4" s="18" t="s">
        <v>0</v>
      </c>
      <c r="B4" s="19" t="s">
        <v>56</v>
      </c>
      <c r="C4" s="20" t="s">
        <v>713</v>
      </c>
      <c r="D4" s="20" t="s">
        <v>252</v>
      </c>
      <c r="E4" s="20" t="s">
        <v>637</v>
      </c>
      <c r="F4" s="20" t="s">
        <v>253</v>
      </c>
      <c r="G4" s="20" t="s">
        <v>638</v>
      </c>
      <c r="H4" s="20" t="s">
        <v>254</v>
      </c>
      <c r="I4" s="20" t="s">
        <v>639</v>
      </c>
      <c r="J4" s="20" t="s">
        <v>255</v>
      </c>
      <c r="K4" s="20" t="s">
        <v>640</v>
      </c>
      <c r="L4" s="20" t="s">
        <v>256</v>
      </c>
      <c r="M4" s="20" t="s">
        <v>641</v>
      </c>
      <c r="N4" s="20" t="s">
        <v>86</v>
      </c>
      <c r="O4" s="20" t="s">
        <v>642</v>
      </c>
      <c r="P4" s="20" t="s">
        <v>87</v>
      </c>
      <c r="Q4" s="20" t="s">
        <v>643</v>
      </c>
      <c r="R4" s="21" t="s">
        <v>63</v>
      </c>
      <c r="S4" s="22" t="s">
        <v>711</v>
      </c>
    </row>
    <row r="5" spans="1:19" x14ac:dyDescent="0.3">
      <c r="A5" s="23">
        <v>1</v>
      </c>
      <c r="B5" t="s">
        <v>65</v>
      </c>
      <c r="C5" s="16"/>
      <c r="D5" s="17" t="s">
        <v>568</v>
      </c>
      <c r="E5" s="16"/>
      <c r="F5" s="17" t="s">
        <v>568</v>
      </c>
      <c r="G5" s="16"/>
      <c r="H5" s="17" t="s">
        <v>568</v>
      </c>
      <c r="I5" s="16"/>
      <c r="J5" s="17" t="s">
        <v>568</v>
      </c>
      <c r="K5" s="16"/>
      <c r="L5" s="17" t="s">
        <v>568</v>
      </c>
      <c r="M5" s="16"/>
      <c r="N5" s="17" t="s">
        <v>64</v>
      </c>
      <c r="O5" s="16"/>
      <c r="P5" s="17" t="s">
        <v>568</v>
      </c>
      <c r="Q5" s="15"/>
      <c r="R5" t="s">
        <v>595</v>
      </c>
      <c r="S5" s="1"/>
    </row>
    <row r="6" spans="1:19" ht="18" customHeight="1" x14ac:dyDescent="0.3">
      <c r="A6" s="23">
        <v>2</v>
      </c>
      <c r="B6" t="s">
        <v>531</v>
      </c>
      <c r="C6" s="32" t="b">
        <v>1</v>
      </c>
      <c r="D6" s="33" t="s">
        <v>568</v>
      </c>
      <c r="E6" s="32" t="b">
        <v>1</v>
      </c>
      <c r="F6" s="33" t="s">
        <v>568</v>
      </c>
      <c r="G6" s="32" t="b">
        <v>1</v>
      </c>
      <c r="H6" s="33" t="s">
        <v>568</v>
      </c>
      <c r="I6" s="32" t="b">
        <v>1</v>
      </c>
      <c r="J6" s="33" t="s">
        <v>178</v>
      </c>
      <c r="K6" s="32" t="b">
        <v>0</v>
      </c>
      <c r="L6" s="33" t="s">
        <v>568</v>
      </c>
      <c r="M6" s="32" t="b">
        <v>0</v>
      </c>
      <c r="N6" s="33" t="s">
        <v>80</v>
      </c>
      <c r="O6" s="32" t="b">
        <v>0</v>
      </c>
      <c r="P6" s="33" t="s">
        <v>568</v>
      </c>
      <c r="Q6" s="34" t="b">
        <v>0</v>
      </c>
      <c r="R6" t="s">
        <v>613</v>
      </c>
      <c r="S6" t="s">
        <v>532</v>
      </c>
    </row>
    <row r="7" spans="1:19" x14ac:dyDescent="0.3">
      <c r="A7" s="23">
        <v>3</v>
      </c>
      <c r="B7" t="s">
        <v>420</v>
      </c>
      <c r="C7" s="16">
        <v>15</v>
      </c>
      <c r="D7" s="17" t="s">
        <v>568</v>
      </c>
      <c r="E7" s="16">
        <v>15</v>
      </c>
      <c r="F7" s="17" t="s">
        <v>568</v>
      </c>
      <c r="G7" s="16">
        <v>15</v>
      </c>
      <c r="H7" s="17" t="s">
        <v>568</v>
      </c>
      <c r="I7" s="16">
        <v>15</v>
      </c>
      <c r="J7" s="17" t="s">
        <v>568</v>
      </c>
      <c r="K7" s="16">
        <v>15</v>
      </c>
      <c r="L7" s="17" t="s">
        <v>568</v>
      </c>
      <c r="M7" s="16">
        <v>15</v>
      </c>
      <c r="N7" s="17" t="s">
        <v>80</v>
      </c>
      <c r="O7" s="16" t="s">
        <v>574</v>
      </c>
      <c r="P7" s="17" t="s">
        <v>568</v>
      </c>
      <c r="Q7" s="15" t="s">
        <v>574</v>
      </c>
      <c r="R7" t="s">
        <v>612</v>
      </c>
      <c r="S7" t="s">
        <v>533</v>
      </c>
    </row>
    <row r="8" spans="1:19" x14ac:dyDescent="0.3">
      <c r="A8" s="23">
        <v>4</v>
      </c>
      <c r="B8" t="s">
        <v>422</v>
      </c>
      <c r="C8" s="16">
        <v>0.1</v>
      </c>
      <c r="D8" s="17" t="s">
        <v>568</v>
      </c>
      <c r="E8" s="16">
        <v>0.1</v>
      </c>
      <c r="F8" s="17" t="s">
        <v>568</v>
      </c>
      <c r="G8" s="16">
        <v>0.1</v>
      </c>
      <c r="H8" s="17" t="s">
        <v>568</v>
      </c>
      <c r="I8" s="16">
        <v>0.1</v>
      </c>
      <c r="J8" s="17" t="s">
        <v>568</v>
      </c>
      <c r="K8" s="16">
        <v>0.1</v>
      </c>
      <c r="L8" s="17" t="s">
        <v>568</v>
      </c>
      <c r="M8" s="16">
        <v>0.1</v>
      </c>
      <c r="N8" s="17" t="s">
        <v>568</v>
      </c>
      <c r="O8" s="16">
        <v>0.1</v>
      </c>
      <c r="P8" s="17" t="s">
        <v>568</v>
      </c>
      <c r="Q8" s="15">
        <v>0.1</v>
      </c>
      <c r="R8"/>
      <c r="S8" t="s">
        <v>423</v>
      </c>
    </row>
    <row r="9" spans="1:19" x14ac:dyDescent="0.3">
      <c r="A9" s="23">
        <v>5</v>
      </c>
      <c r="B9" t="s">
        <v>66</v>
      </c>
      <c r="C9" s="16">
        <v>0</v>
      </c>
      <c r="D9" s="17" t="s">
        <v>568</v>
      </c>
      <c r="E9" s="16">
        <v>0</v>
      </c>
      <c r="F9" s="17" t="s">
        <v>568</v>
      </c>
      <c r="G9" s="16">
        <v>0</v>
      </c>
      <c r="H9" s="17" t="s">
        <v>568</v>
      </c>
      <c r="I9" s="16">
        <v>0</v>
      </c>
      <c r="J9" s="17" t="s">
        <v>568</v>
      </c>
      <c r="K9" s="16">
        <v>0</v>
      </c>
      <c r="L9" s="17" t="s">
        <v>568</v>
      </c>
      <c r="M9" s="16">
        <v>0</v>
      </c>
      <c r="N9" s="17" t="s">
        <v>568</v>
      </c>
      <c r="O9" s="16">
        <v>0</v>
      </c>
      <c r="P9" s="17" t="s">
        <v>568</v>
      </c>
      <c r="Q9" s="15">
        <v>0</v>
      </c>
      <c r="R9"/>
      <c r="S9" t="s">
        <v>68</v>
      </c>
    </row>
    <row r="10" spans="1:19" x14ac:dyDescent="0.3">
      <c r="A10" s="23">
        <v>6</v>
      </c>
      <c r="B10" t="s">
        <v>424</v>
      </c>
      <c r="C10" s="16">
        <v>101.6</v>
      </c>
      <c r="D10" s="17" t="s">
        <v>568</v>
      </c>
      <c r="E10" s="16">
        <v>101.6</v>
      </c>
      <c r="F10" s="17" t="s">
        <v>568</v>
      </c>
      <c r="G10" s="16">
        <v>101.6</v>
      </c>
      <c r="H10" s="17" t="s">
        <v>568</v>
      </c>
      <c r="I10" s="16">
        <v>101.6</v>
      </c>
      <c r="J10" s="17" t="s">
        <v>568</v>
      </c>
      <c r="K10" s="16">
        <v>101.6</v>
      </c>
      <c r="L10" s="17" t="s">
        <v>568</v>
      </c>
      <c r="M10" s="16">
        <v>101.6</v>
      </c>
      <c r="N10" s="17" t="s">
        <v>568</v>
      </c>
      <c r="O10" s="16">
        <v>101.6</v>
      </c>
      <c r="P10" s="17" t="s">
        <v>568</v>
      </c>
      <c r="Q10" s="15">
        <v>101.6</v>
      </c>
      <c r="R10"/>
      <c r="S10" t="s">
        <v>425</v>
      </c>
    </row>
    <row r="11" spans="1:19" x14ac:dyDescent="0.3">
      <c r="A11" s="23">
        <v>7</v>
      </c>
      <c r="B11" t="s">
        <v>69</v>
      </c>
      <c r="C11" s="16">
        <v>10</v>
      </c>
      <c r="D11" s="17" t="s">
        <v>568</v>
      </c>
      <c r="E11" s="16">
        <v>10</v>
      </c>
      <c r="F11" s="17" t="s">
        <v>568</v>
      </c>
      <c r="G11" s="16">
        <v>10</v>
      </c>
      <c r="H11" s="17" t="s">
        <v>568</v>
      </c>
      <c r="I11" s="16">
        <v>10</v>
      </c>
      <c r="J11" s="17" t="s">
        <v>568</v>
      </c>
      <c r="K11" s="16">
        <v>10</v>
      </c>
      <c r="L11" s="17" t="s">
        <v>568</v>
      </c>
      <c r="M11" s="16">
        <v>10</v>
      </c>
      <c r="N11" s="17" t="s">
        <v>71</v>
      </c>
      <c r="O11" s="16">
        <v>5</v>
      </c>
      <c r="P11" s="17" t="s">
        <v>568</v>
      </c>
      <c r="Q11" s="15">
        <v>5</v>
      </c>
      <c r="R11"/>
      <c r="S11" t="s">
        <v>70</v>
      </c>
    </row>
    <row r="12" spans="1:19" x14ac:dyDescent="0.3">
      <c r="A12" s="23">
        <v>8</v>
      </c>
      <c r="B12" t="s">
        <v>307</v>
      </c>
      <c r="C12" s="16">
        <v>141.30000000000001</v>
      </c>
      <c r="D12" s="17" t="s">
        <v>568</v>
      </c>
      <c r="E12" s="16">
        <v>141.30000000000001</v>
      </c>
      <c r="F12" s="17" t="s">
        <v>568</v>
      </c>
      <c r="G12" s="16">
        <v>141.30000000000001</v>
      </c>
      <c r="H12" s="17" t="s">
        <v>568</v>
      </c>
      <c r="I12" s="16">
        <v>141.30000000000001</v>
      </c>
      <c r="J12" s="17" t="s">
        <v>568</v>
      </c>
      <c r="K12" s="16">
        <v>141.30000000000001</v>
      </c>
      <c r="L12" s="17" t="s">
        <v>568</v>
      </c>
      <c r="M12" s="16">
        <v>141.30000000000001</v>
      </c>
      <c r="N12" s="17" t="s">
        <v>568</v>
      </c>
      <c r="O12" s="16">
        <v>141.30000000000001</v>
      </c>
      <c r="P12" s="17" t="s">
        <v>568</v>
      </c>
      <c r="Q12" s="15">
        <v>141.30000000000001</v>
      </c>
      <c r="R12"/>
    </row>
    <row r="13" spans="1:19" x14ac:dyDescent="0.3">
      <c r="A13" s="23">
        <v>9</v>
      </c>
      <c r="B13" t="s">
        <v>426</v>
      </c>
      <c r="C13" s="16">
        <v>1000000</v>
      </c>
      <c r="D13" s="17" t="s">
        <v>568</v>
      </c>
      <c r="E13" s="16">
        <v>1000000</v>
      </c>
      <c r="F13" s="17" t="s">
        <v>568</v>
      </c>
      <c r="G13" s="16">
        <v>1000000</v>
      </c>
      <c r="H13" s="17" t="s">
        <v>568</v>
      </c>
      <c r="I13" s="16">
        <v>1000000</v>
      </c>
      <c r="J13" s="17" t="s">
        <v>568</v>
      </c>
      <c r="K13" s="16">
        <v>1000000</v>
      </c>
      <c r="L13" s="17" t="s">
        <v>568</v>
      </c>
      <c r="M13" s="16">
        <v>1000000</v>
      </c>
      <c r="N13" s="17" t="s">
        <v>568</v>
      </c>
      <c r="O13" s="16">
        <v>1000000</v>
      </c>
      <c r="P13" s="17" t="s">
        <v>568</v>
      </c>
      <c r="Q13" s="15">
        <v>1000000</v>
      </c>
      <c r="R13"/>
    </row>
    <row r="14" spans="1:19" x14ac:dyDescent="0.3">
      <c r="A14" s="23">
        <v>10</v>
      </c>
      <c r="B14" t="s">
        <v>72</v>
      </c>
      <c r="C14" s="16">
        <v>1</v>
      </c>
      <c r="D14" s="17" t="s">
        <v>568</v>
      </c>
      <c r="E14" s="16">
        <v>1</v>
      </c>
      <c r="F14" s="17" t="s">
        <v>568</v>
      </c>
      <c r="G14" s="16">
        <v>1</v>
      </c>
      <c r="H14" s="17" t="s">
        <v>568</v>
      </c>
      <c r="I14" s="16">
        <v>1</v>
      </c>
      <c r="J14" s="17" t="s">
        <v>568</v>
      </c>
      <c r="K14" s="16">
        <v>1</v>
      </c>
      <c r="L14" s="17" t="s">
        <v>568</v>
      </c>
      <c r="M14" s="16">
        <v>1</v>
      </c>
      <c r="N14" s="17" t="s">
        <v>568</v>
      </c>
      <c r="O14" s="16">
        <v>1</v>
      </c>
      <c r="P14" s="17" t="s">
        <v>568</v>
      </c>
      <c r="Q14" s="15">
        <v>1</v>
      </c>
      <c r="R14"/>
      <c r="S14" t="s">
        <v>427</v>
      </c>
    </row>
    <row r="15" spans="1:19" x14ac:dyDescent="0.3">
      <c r="A15" s="23">
        <v>11</v>
      </c>
      <c r="B15" t="s">
        <v>534</v>
      </c>
      <c r="C15" s="16">
        <v>20</v>
      </c>
      <c r="D15" s="17" t="s">
        <v>568</v>
      </c>
      <c r="E15" s="16">
        <v>20</v>
      </c>
      <c r="F15" s="17" t="s">
        <v>568</v>
      </c>
      <c r="G15" s="16">
        <v>20</v>
      </c>
      <c r="H15" s="17" t="s">
        <v>568</v>
      </c>
      <c r="I15" s="16">
        <v>20</v>
      </c>
      <c r="J15" s="17" t="s">
        <v>568</v>
      </c>
      <c r="K15" s="16">
        <v>20</v>
      </c>
      <c r="L15" s="17" t="s">
        <v>568</v>
      </c>
      <c r="M15" s="16">
        <v>20</v>
      </c>
      <c r="N15" s="17" t="s">
        <v>80</v>
      </c>
      <c r="O15" s="16">
        <v>0</v>
      </c>
      <c r="P15" s="17" t="s">
        <v>568</v>
      </c>
      <c r="Q15" s="15">
        <v>0</v>
      </c>
      <c r="R15" t="s">
        <v>624</v>
      </c>
      <c r="S15" t="s">
        <v>535</v>
      </c>
    </row>
    <row r="16" spans="1:19" x14ac:dyDescent="0.3">
      <c r="A16" s="23">
        <v>12</v>
      </c>
      <c r="B16" t="s">
        <v>536</v>
      </c>
      <c r="C16" s="16">
        <v>0.05</v>
      </c>
      <c r="D16" s="17" t="s">
        <v>568</v>
      </c>
      <c r="E16" s="16">
        <v>0.05</v>
      </c>
      <c r="F16" s="17" t="s">
        <v>568</v>
      </c>
      <c r="G16" s="16">
        <v>0.05</v>
      </c>
      <c r="H16" s="17" t="s">
        <v>568</v>
      </c>
      <c r="I16" s="16">
        <v>0.05</v>
      </c>
      <c r="J16" s="17" t="s">
        <v>568</v>
      </c>
      <c r="K16" s="16">
        <v>0.05</v>
      </c>
      <c r="L16" s="17" t="s">
        <v>568</v>
      </c>
      <c r="M16" s="16">
        <v>0.05</v>
      </c>
      <c r="N16" s="17" t="s">
        <v>80</v>
      </c>
      <c r="O16" s="16" t="s">
        <v>574</v>
      </c>
      <c r="P16" s="17" t="s">
        <v>568</v>
      </c>
      <c r="Q16" s="15" t="s">
        <v>574</v>
      </c>
      <c r="R16" t="s">
        <v>612</v>
      </c>
      <c r="S16" t="s">
        <v>537</v>
      </c>
    </row>
    <row r="17" spans="1:19" x14ac:dyDescent="0.3">
      <c r="A17" s="23">
        <v>13</v>
      </c>
      <c r="B17" t="s">
        <v>428</v>
      </c>
      <c r="C17" s="16">
        <v>6</v>
      </c>
      <c r="D17" s="17" t="s">
        <v>568</v>
      </c>
      <c r="E17" s="16">
        <v>6</v>
      </c>
      <c r="F17" s="17" t="s">
        <v>568</v>
      </c>
      <c r="G17" s="16">
        <v>6</v>
      </c>
      <c r="H17" s="17" t="s">
        <v>568</v>
      </c>
      <c r="I17" s="16">
        <v>6</v>
      </c>
      <c r="J17" s="17" t="s">
        <v>568</v>
      </c>
      <c r="K17" s="16">
        <v>6</v>
      </c>
      <c r="L17" s="17" t="s">
        <v>568</v>
      </c>
      <c r="M17" s="16">
        <v>6</v>
      </c>
      <c r="N17" s="17" t="s">
        <v>568</v>
      </c>
      <c r="O17" s="16">
        <v>6</v>
      </c>
      <c r="P17" s="17" t="s">
        <v>568</v>
      </c>
      <c r="Q17" s="15">
        <v>6</v>
      </c>
      <c r="R17"/>
    </row>
    <row r="18" spans="1:19" x14ac:dyDescent="0.3">
      <c r="A18" s="23">
        <v>14</v>
      </c>
      <c r="B18" t="s">
        <v>429</v>
      </c>
      <c r="C18" s="16">
        <v>6</v>
      </c>
      <c r="D18" s="17" t="s">
        <v>568</v>
      </c>
      <c r="E18" s="16">
        <v>6</v>
      </c>
      <c r="F18" s="17" t="s">
        <v>568</v>
      </c>
      <c r="G18" s="16">
        <v>6</v>
      </c>
      <c r="H18" s="17" t="s">
        <v>568</v>
      </c>
      <c r="I18" s="16">
        <v>6</v>
      </c>
      <c r="J18" s="17" t="s">
        <v>568</v>
      </c>
      <c r="K18" s="16">
        <v>6</v>
      </c>
      <c r="L18" s="17" t="s">
        <v>568</v>
      </c>
      <c r="M18" s="16">
        <v>6</v>
      </c>
      <c r="N18" s="17" t="s">
        <v>568</v>
      </c>
      <c r="O18" s="16">
        <v>6</v>
      </c>
      <c r="P18" s="17" t="s">
        <v>568</v>
      </c>
      <c r="Q18" s="15">
        <v>6</v>
      </c>
      <c r="R18"/>
    </row>
    <row r="19" spans="1:19" x14ac:dyDescent="0.3">
      <c r="A19" s="23">
        <v>15</v>
      </c>
      <c r="B19" t="s">
        <v>430</v>
      </c>
      <c r="C19" s="16">
        <v>0.2</v>
      </c>
      <c r="D19" s="17" t="s">
        <v>568</v>
      </c>
      <c r="E19" s="16">
        <v>0.2</v>
      </c>
      <c r="F19" s="17" t="s">
        <v>568</v>
      </c>
      <c r="G19" s="16">
        <v>0.2</v>
      </c>
      <c r="H19" s="17" t="s">
        <v>568</v>
      </c>
      <c r="I19" s="16">
        <v>0.2</v>
      </c>
      <c r="J19" s="17" t="s">
        <v>568</v>
      </c>
      <c r="K19" s="16">
        <v>0.2</v>
      </c>
      <c r="L19" s="17" t="s">
        <v>568</v>
      </c>
      <c r="M19" s="16">
        <v>0.2</v>
      </c>
      <c r="N19" s="17" t="s">
        <v>568</v>
      </c>
      <c r="O19" s="16">
        <v>0.2</v>
      </c>
      <c r="P19" s="17" t="s">
        <v>568</v>
      </c>
      <c r="Q19" s="15">
        <v>0.2</v>
      </c>
      <c r="R19"/>
      <c r="S19" t="s">
        <v>431</v>
      </c>
    </row>
    <row r="20" spans="1:19" x14ac:dyDescent="0.3">
      <c r="A20" s="23">
        <v>16</v>
      </c>
      <c r="B20" t="s">
        <v>432</v>
      </c>
      <c r="C20" s="16">
        <v>304.8</v>
      </c>
      <c r="D20" s="17" t="s">
        <v>568</v>
      </c>
      <c r="E20" s="16">
        <v>304.8</v>
      </c>
      <c r="F20" s="17" t="s">
        <v>568</v>
      </c>
      <c r="G20" s="16">
        <v>304.8</v>
      </c>
      <c r="H20" s="17" t="s">
        <v>568</v>
      </c>
      <c r="I20" s="16">
        <v>304.8</v>
      </c>
      <c r="J20" s="17" t="s">
        <v>568</v>
      </c>
      <c r="K20" s="16">
        <v>304.8</v>
      </c>
      <c r="L20" s="17" t="s">
        <v>568</v>
      </c>
      <c r="M20" s="16">
        <v>304.8</v>
      </c>
      <c r="N20" s="17" t="s">
        <v>568</v>
      </c>
      <c r="O20" s="16">
        <v>304.8</v>
      </c>
      <c r="P20" s="17" t="s">
        <v>568</v>
      </c>
      <c r="Q20" s="15">
        <v>304.8</v>
      </c>
      <c r="R20"/>
      <c r="S20" t="s">
        <v>433</v>
      </c>
    </row>
    <row r="21" spans="1:19" x14ac:dyDescent="0.3">
      <c r="A21" s="23">
        <v>17</v>
      </c>
      <c r="B21" t="s">
        <v>309</v>
      </c>
      <c r="C21" s="16">
        <v>30.4</v>
      </c>
      <c r="D21" s="17" t="s">
        <v>568</v>
      </c>
      <c r="E21" s="16">
        <v>30.4</v>
      </c>
      <c r="F21" s="17" t="s">
        <v>568</v>
      </c>
      <c r="G21" s="16">
        <v>30.4</v>
      </c>
      <c r="H21" s="17" t="s">
        <v>568</v>
      </c>
      <c r="I21" s="16">
        <v>30.4</v>
      </c>
      <c r="J21" s="17" t="s">
        <v>568</v>
      </c>
      <c r="K21" s="16">
        <v>30.4</v>
      </c>
      <c r="L21" s="17" t="s">
        <v>568</v>
      </c>
      <c r="M21" s="16">
        <v>30.4</v>
      </c>
      <c r="N21" s="17" t="s">
        <v>568</v>
      </c>
      <c r="O21" s="16">
        <v>30.4</v>
      </c>
      <c r="P21" s="17" t="s">
        <v>568</v>
      </c>
      <c r="Q21" s="15">
        <v>30.4</v>
      </c>
      <c r="R21"/>
    </row>
    <row r="22" spans="1:19" x14ac:dyDescent="0.3">
      <c r="A22" s="23">
        <v>18</v>
      </c>
      <c r="B22" t="s">
        <v>310</v>
      </c>
      <c r="C22" s="16">
        <v>0.15</v>
      </c>
      <c r="D22" s="17" t="s">
        <v>568</v>
      </c>
      <c r="E22" s="16">
        <v>0.15</v>
      </c>
      <c r="F22" s="17" t="s">
        <v>568</v>
      </c>
      <c r="G22" s="16">
        <v>0.15</v>
      </c>
      <c r="H22" s="17" t="s">
        <v>568</v>
      </c>
      <c r="I22" s="16">
        <v>0.15</v>
      </c>
      <c r="J22" s="17" t="s">
        <v>568</v>
      </c>
      <c r="K22" s="16">
        <v>0.15</v>
      </c>
      <c r="L22" s="17" t="s">
        <v>80</v>
      </c>
      <c r="M22" s="16">
        <v>0.5</v>
      </c>
      <c r="N22" s="17" t="s">
        <v>568</v>
      </c>
      <c r="O22" s="16">
        <v>0.5</v>
      </c>
      <c r="P22" s="17" t="s">
        <v>568</v>
      </c>
      <c r="Q22" s="15">
        <v>0.5</v>
      </c>
      <c r="R22"/>
      <c r="S22" t="s">
        <v>311</v>
      </c>
    </row>
    <row r="23" spans="1:19" x14ac:dyDescent="0.3">
      <c r="A23" s="23">
        <v>19</v>
      </c>
      <c r="B23" t="s">
        <v>312</v>
      </c>
      <c r="C23" s="16">
        <v>0.8</v>
      </c>
      <c r="D23" s="17" t="s">
        <v>568</v>
      </c>
      <c r="E23" s="16">
        <v>0.8</v>
      </c>
      <c r="F23" s="17" t="s">
        <v>568</v>
      </c>
      <c r="G23" s="16">
        <v>0.8</v>
      </c>
      <c r="H23" s="17" t="s">
        <v>568</v>
      </c>
      <c r="I23" s="16">
        <v>0.8</v>
      </c>
      <c r="J23" s="17" t="s">
        <v>568</v>
      </c>
      <c r="K23" s="16">
        <v>0.8</v>
      </c>
      <c r="L23" s="17" t="s">
        <v>568</v>
      </c>
      <c r="M23" s="16">
        <v>0.8</v>
      </c>
      <c r="N23" s="17" t="s">
        <v>568</v>
      </c>
      <c r="O23" s="16">
        <v>0.8</v>
      </c>
      <c r="P23" s="17" t="s">
        <v>568</v>
      </c>
      <c r="Q23" s="15">
        <v>0.8</v>
      </c>
      <c r="R23"/>
    </row>
    <row r="24" spans="1:19" x14ac:dyDescent="0.3">
      <c r="A24" s="23">
        <v>20</v>
      </c>
      <c r="B24" t="s">
        <v>313</v>
      </c>
      <c r="C24" s="16">
        <v>14</v>
      </c>
      <c r="D24" s="17" t="s">
        <v>568</v>
      </c>
      <c r="E24" s="16">
        <v>14</v>
      </c>
      <c r="F24" s="17" t="s">
        <v>568</v>
      </c>
      <c r="G24" s="16">
        <v>14</v>
      </c>
      <c r="H24" s="17" t="s">
        <v>568</v>
      </c>
      <c r="I24" s="16">
        <v>14</v>
      </c>
      <c r="J24" s="17" t="s">
        <v>568</v>
      </c>
      <c r="K24" s="16">
        <v>14</v>
      </c>
      <c r="L24" s="17" t="s">
        <v>568</v>
      </c>
      <c r="M24" s="16">
        <v>14</v>
      </c>
      <c r="N24" s="17" t="s">
        <v>568</v>
      </c>
      <c r="O24" s="16">
        <v>14</v>
      </c>
      <c r="P24" s="17" t="s">
        <v>568</v>
      </c>
      <c r="Q24" s="15">
        <v>14</v>
      </c>
      <c r="R24"/>
    </row>
    <row r="25" spans="1:19" x14ac:dyDescent="0.3">
      <c r="A25" s="23">
        <v>21</v>
      </c>
      <c r="B25" t="s">
        <v>77</v>
      </c>
      <c r="C25" s="16">
        <v>0.254</v>
      </c>
      <c r="D25" s="17" t="s">
        <v>568</v>
      </c>
      <c r="E25" s="16">
        <v>0.254</v>
      </c>
      <c r="F25" s="17" t="s">
        <v>568</v>
      </c>
      <c r="G25" s="16">
        <v>0.254</v>
      </c>
      <c r="H25" s="17" t="s">
        <v>568</v>
      </c>
      <c r="I25" s="16">
        <v>0.254</v>
      </c>
      <c r="J25" s="17" t="s">
        <v>568</v>
      </c>
      <c r="K25" s="16">
        <v>0.254</v>
      </c>
      <c r="L25" s="17" t="s">
        <v>568</v>
      </c>
      <c r="M25" s="16">
        <v>0.254</v>
      </c>
      <c r="N25" s="17" t="s">
        <v>568</v>
      </c>
      <c r="O25" s="16">
        <v>0.254</v>
      </c>
      <c r="P25" s="17" t="s">
        <v>568</v>
      </c>
      <c r="Q25" s="15">
        <v>0.254</v>
      </c>
      <c r="R25"/>
    </row>
    <row r="26" spans="1:19" x14ac:dyDescent="0.3">
      <c r="A26" s="23">
        <v>22</v>
      </c>
      <c r="B26" t="s">
        <v>434</v>
      </c>
      <c r="C26" s="16" t="b">
        <v>1</v>
      </c>
      <c r="D26" s="17" t="s">
        <v>568</v>
      </c>
      <c r="E26" s="16" t="b">
        <v>1</v>
      </c>
      <c r="F26" s="17" t="s">
        <v>568</v>
      </c>
      <c r="G26" s="16" t="b">
        <v>1</v>
      </c>
      <c r="H26" s="17" t="s">
        <v>568</v>
      </c>
      <c r="I26" s="16" t="b">
        <v>1</v>
      </c>
      <c r="J26" s="17" t="s">
        <v>568</v>
      </c>
      <c r="K26" s="16" t="b">
        <v>1</v>
      </c>
      <c r="L26" s="17" t="s">
        <v>568</v>
      </c>
      <c r="M26" s="16" t="b">
        <v>1</v>
      </c>
      <c r="N26" s="17" t="s">
        <v>568</v>
      </c>
      <c r="O26" s="16" t="b">
        <v>1</v>
      </c>
      <c r="P26" s="17" t="s">
        <v>568</v>
      </c>
      <c r="Q26" s="15" t="b">
        <v>1</v>
      </c>
      <c r="R26"/>
      <c r="S26" t="s">
        <v>435</v>
      </c>
    </row>
    <row r="27" spans="1:19" x14ac:dyDescent="0.3">
      <c r="A27" s="23">
        <v>23</v>
      </c>
      <c r="B27" t="s">
        <v>436</v>
      </c>
      <c r="C27" s="16" t="b">
        <v>1</v>
      </c>
      <c r="D27" s="17" t="s">
        <v>568</v>
      </c>
      <c r="E27" s="16" t="b">
        <v>1</v>
      </c>
      <c r="F27" s="17" t="s">
        <v>568</v>
      </c>
      <c r="G27" s="16" t="b">
        <v>1</v>
      </c>
      <c r="H27" s="17" t="s">
        <v>568</v>
      </c>
      <c r="I27" s="16" t="b">
        <v>1</v>
      </c>
      <c r="J27" s="17" t="s">
        <v>568</v>
      </c>
      <c r="K27" s="16" t="b">
        <v>1</v>
      </c>
      <c r="L27" s="17" t="s">
        <v>568</v>
      </c>
      <c r="M27" s="16" t="b">
        <v>1</v>
      </c>
      <c r="N27" s="17" t="s">
        <v>568</v>
      </c>
      <c r="O27" s="16" t="b">
        <v>1</v>
      </c>
      <c r="P27" s="17" t="s">
        <v>568</v>
      </c>
      <c r="Q27" s="15" t="b">
        <v>1</v>
      </c>
      <c r="R27"/>
    </row>
    <row r="28" spans="1:19" x14ac:dyDescent="0.3">
      <c r="A28" s="23">
        <v>24</v>
      </c>
      <c r="B28" t="s">
        <v>437</v>
      </c>
      <c r="C28" s="16" t="b">
        <v>1</v>
      </c>
      <c r="D28" s="17" t="s">
        <v>568</v>
      </c>
      <c r="E28" s="16" t="b">
        <v>1</v>
      </c>
      <c r="F28" s="17" t="s">
        <v>568</v>
      </c>
      <c r="G28" s="16" t="b">
        <v>1</v>
      </c>
      <c r="H28" s="17" t="s">
        <v>568</v>
      </c>
      <c r="I28" s="16" t="b">
        <v>1</v>
      </c>
      <c r="J28" s="17" t="s">
        <v>568</v>
      </c>
      <c r="K28" s="16" t="b">
        <v>1</v>
      </c>
      <c r="L28" s="17" t="s">
        <v>568</v>
      </c>
      <c r="M28" s="16" t="b">
        <v>1</v>
      </c>
      <c r="N28" s="17" t="s">
        <v>568</v>
      </c>
      <c r="O28" s="16" t="b">
        <v>1</v>
      </c>
      <c r="P28" s="17" t="s">
        <v>568</v>
      </c>
      <c r="Q28" s="15" t="b">
        <v>1</v>
      </c>
      <c r="R28"/>
    </row>
    <row r="29" spans="1:19" x14ac:dyDescent="0.3">
      <c r="A29" s="23">
        <v>25</v>
      </c>
      <c r="B29" t="s">
        <v>81</v>
      </c>
      <c r="C29" s="16" t="b">
        <v>1</v>
      </c>
      <c r="D29" s="17" t="s">
        <v>568</v>
      </c>
      <c r="E29" s="16" t="b">
        <v>1</v>
      </c>
      <c r="F29" s="17" t="s">
        <v>568</v>
      </c>
      <c r="G29" s="16" t="b">
        <v>1</v>
      </c>
      <c r="H29" s="17" t="s">
        <v>568</v>
      </c>
      <c r="I29" s="16" t="b">
        <v>1</v>
      </c>
      <c r="J29" s="17" t="s">
        <v>568</v>
      </c>
      <c r="K29" s="16" t="b">
        <v>1</v>
      </c>
      <c r="L29" s="17" t="s">
        <v>568</v>
      </c>
      <c r="M29" s="16" t="b">
        <v>1</v>
      </c>
      <c r="N29" s="17" t="s">
        <v>568</v>
      </c>
      <c r="O29" s="16" t="b">
        <v>1</v>
      </c>
      <c r="P29" s="17" t="s">
        <v>568</v>
      </c>
      <c r="Q29" s="15" t="b">
        <v>1</v>
      </c>
      <c r="R29"/>
    </row>
    <row r="30" spans="1:19" x14ac:dyDescent="0.3">
      <c r="A30" s="23">
        <v>26</v>
      </c>
      <c r="B30" t="s">
        <v>438</v>
      </c>
      <c r="C30" s="16" t="b">
        <v>1</v>
      </c>
      <c r="D30" s="17" t="s">
        <v>568</v>
      </c>
      <c r="E30" s="16" t="b">
        <v>1</v>
      </c>
      <c r="F30" s="17" t="s">
        <v>568</v>
      </c>
      <c r="G30" s="16" t="b">
        <v>1</v>
      </c>
      <c r="H30" s="17" t="s">
        <v>568</v>
      </c>
      <c r="I30" s="16" t="b">
        <v>1</v>
      </c>
      <c r="J30" s="17" t="s">
        <v>568</v>
      </c>
      <c r="K30" s="16" t="b">
        <v>1</v>
      </c>
      <c r="L30" s="17" t="s">
        <v>568</v>
      </c>
      <c r="M30" s="16" t="b">
        <v>1</v>
      </c>
      <c r="N30" s="17" t="s">
        <v>80</v>
      </c>
      <c r="O30" s="32" t="b">
        <v>0</v>
      </c>
      <c r="P30" s="33" t="s">
        <v>568</v>
      </c>
      <c r="Q30" s="34" t="b">
        <v>0</v>
      </c>
      <c r="R30" t="s">
        <v>613</v>
      </c>
    </row>
    <row r="31" spans="1:19" x14ac:dyDescent="0.3">
      <c r="A31" s="23">
        <v>27</v>
      </c>
      <c r="B31" t="s">
        <v>439</v>
      </c>
      <c r="C31" s="16" t="b">
        <v>0</v>
      </c>
      <c r="D31" s="17" t="s">
        <v>568</v>
      </c>
      <c r="E31" s="16" t="b">
        <v>0</v>
      </c>
      <c r="F31" s="17" t="s">
        <v>568</v>
      </c>
      <c r="G31" s="16" t="b">
        <v>0</v>
      </c>
      <c r="H31" s="17" t="s">
        <v>568</v>
      </c>
      <c r="I31" s="16" t="b">
        <v>0</v>
      </c>
      <c r="J31" s="17" t="s">
        <v>568</v>
      </c>
      <c r="K31" s="16" t="b">
        <v>0</v>
      </c>
      <c r="L31" s="17" t="s">
        <v>568</v>
      </c>
      <c r="M31" s="16" t="b">
        <v>0</v>
      </c>
      <c r="N31" s="17" t="s">
        <v>568</v>
      </c>
      <c r="O31" s="16" t="b">
        <v>0</v>
      </c>
      <c r="P31" s="17" t="s">
        <v>568</v>
      </c>
      <c r="Q31" s="15" t="b">
        <v>0</v>
      </c>
      <c r="R31"/>
      <c r="S31" t="s">
        <v>440</v>
      </c>
    </row>
    <row r="32" spans="1:19" x14ac:dyDescent="0.3">
      <c r="A32" s="23">
        <v>28</v>
      </c>
      <c r="B32" t="s">
        <v>441</v>
      </c>
      <c r="C32" s="16">
        <v>0.1</v>
      </c>
      <c r="D32" s="17" t="s">
        <v>568</v>
      </c>
      <c r="E32" s="16">
        <v>0.1</v>
      </c>
      <c r="F32" s="17" t="s">
        <v>568</v>
      </c>
      <c r="G32" s="16">
        <v>0.1</v>
      </c>
      <c r="H32" s="17" t="s">
        <v>568</v>
      </c>
      <c r="I32" s="16">
        <v>0.1</v>
      </c>
      <c r="J32" s="17" t="s">
        <v>568</v>
      </c>
      <c r="K32" s="16">
        <v>0.1</v>
      </c>
      <c r="L32" s="17" t="s">
        <v>568</v>
      </c>
      <c r="M32" s="16">
        <v>0.1</v>
      </c>
      <c r="N32" s="17" t="s">
        <v>568</v>
      </c>
      <c r="O32" s="16">
        <v>0.1</v>
      </c>
      <c r="P32" s="17" t="s">
        <v>568</v>
      </c>
      <c r="Q32" s="15">
        <v>0.1</v>
      </c>
      <c r="R32"/>
    </row>
    <row r="33" spans="1:19" x14ac:dyDescent="0.3">
      <c r="A33" s="23">
        <v>29</v>
      </c>
      <c r="B33" t="s">
        <v>442</v>
      </c>
      <c r="C33" s="16">
        <v>101.6</v>
      </c>
      <c r="D33" s="17" t="s">
        <v>568</v>
      </c>
      <c r="E33" s="16">
        <v>101.6</v>
      </c>
      <c r="F33" s="17" t="s">
        <v>568</v>
      </c>
      <c r="G33" s="16">
        <v>101.6</v>
      </c>
      <c r="H33" s="17" t="s">
        <v>568</v>
      </c>
      <c r="I33" s="16">
        <v>101.6</v>
      </c>
      <c r="J33" s="17" t="s">
        <v>568</v>
      </c>
      <c r="K33" s="16">
        <v>101.6</v>
      </c>
      <c r="L33" s="17" t="s">
        <v>568</v>
      </c>
      <c r="M33" s="16">
        <v>101.6</v>
      </c>
      <c r="N33" s="17" t="s">
        <v>568</v>
      </c>
      <c r="O33" s="16">
        <v>101.6</v>
      </c>
      <c r="P33" s="17" t="s">
        <v>568</v>
      </c>
      <c r="Q33" s="15">
        <v>101.6</v>
      </c>
      <c r="R33"/>
    </row>
    <row r="34" spans="1:19" x14ac:dyDescent="0.3">
      <c r="A34" s="23">
        <v>30</v>
      </c>
      <c r="B34" t="s">
        <v>443</v>
      </c>
      <c r="C34" s="16">
        <v>10</v>
      </c>
      <c r="D34" s="17" t="s">
        <v>568</v>
      </c>
      <c r="E34" s="16">
        <v>10</v>
      </c>
      <c r="F34" s="17" t="s">
        <v>568</v>
      </c>
      <c r="G34" s="16">
        <v>10</v>
      </c>
      <c r="H34" s="17" t="s">
        <v>568</v>
      </c>
      <c r="I34" s="16">
        <v>10</v>
      </c>
      <c r="J34" s="17" t="s">
        <v>568</v>
      </c>
      <c r="K34" s="16">
        <v>10</v>
      </c>
      <c r="L34" s="17" t="s">
        <v>568</v>
      </c>
      <c r="M34" s="16">
        <v>10</v>
      </c>
      <c r="N34" s="17" t="s">
        <v>568</v>
      </c>
      <c r="O34" s="16">
        <v>10</v>
      </c>
      <c r="P34" s="17" t="s">
        <v>568</v>
      </c>
      <c r="Q34" s="15">
        <v>10</v>
      </c>
      <c r="R34"/>
    </row>
    <row r="35" spans="1:19" x14ac:dyDescent="0.3">
      <c r="A35" s="23">
        <v>31</v>
      </c>
      <c r="B35" t="s">
        <v>444</v>
      </c>
      <c r="C35" s="16">
        <v>12.7</v>
      </c>
      <c r="D35" s="17" t="s">
        <v>568</v>
      </c>
      <c r="E35" s="16">
        <v>12.7</v>
      </c>
      <c r="F35" s="17" t="s">
        <v>568</v>
      </c>
      <c r="G35" s="16">
        <v>12.7</v>
      </c>
      <c r="H35" s="17" t="s">
        <v>568</v>
      </c>
      <c r="I35" s="16">
        <v>12.7</v>
      </c>
      <c r="J35" s="17" t="s">
        <v>568</v>
      </c>
      <c r="K35" s="16">
        <v>12.7</v>
      </c>
      <c r="L35" s="17" t="s">
        <v>568</v>
      </c>
      <c r="M35" s="16">
        <v>12.7</v>
      </c>
      <c r="N35" s="17" t="s">
        <v>568</v>
      </c>
      <c r="O35" s="16">
        <v>12.7</v>
      </c>
      <c r="P35" s="17" t="s">
        <v>568</v>
      </c>
      <c r="Q35" s="15">
        <v>12.7</v>
      </c>
      <c r="R35"/>
    </row>
    <row r="36" spans="1:19" x14ac:dyDescent="0.3">
      <c r="A36" s="23">
        <v>32</v>
      </c>
      <c r="B36" t="s">
        <v>83</v>
      </c>
      <c r="C36" s="16">
        <v>3.2</v>
      </c>
      <c r="D36" s="17" t="s">
        <v>568</v>
      </c>
      <c r="E36" s="16">
        <v>3.2</v>
      </c>
      <c r="F36" s="17" t="s">
        <v>568</v>
      </c>
      <c r="G36" s="16">
        <v>3.2</v>
      </c>
      <c r="H36" s="17" t="s">
        <v>568</v>
      </c>
      <c r="I36" s="16">
        <v>3.2</v>
      </c>
      <c r="J36" s="17" t="s">
        <v>568</v>
      </c>
      <c r="K36" s="16">
        <v>3.2</v>
      </c>
      <c r="L36" s="17" t="s">
        <v>568</v>
      </c>
      <c r="M36" s="16">
        <v>3.2</v>
      </c>
      <c r="N36" s="17" t="s">
        <v>568</v>
      </c>
      <c r="O36" s="16">
        <v>3.2</v>
      </c>
      <c r="P36" s="17" t="s">
        <v>568</v>
      </c>
      <c r="Q36" s="15">
        <v>3.2</v>
      </c>
      <c r="R36"/>
    </row>
    <row r="37" spans="1:19" x14ac:dyDescent="0.3">
      <c r="A37" s="23">
        <v>33</v>
      </c>
      <c r="B37" t="s">
        <v>445</v>
      </c>
      <c r="C37" s="16">
        <v>1.1000000000000001</v>
      </c>
      <c r="D37" s="17" t="s">
        <v>568</v>
      </c>
      <c r="E37" s="16">
        <v>1.1000000000000001</v>
      </c>
      <c r="F37" s="17" t="s">
        <v>568</v>
      </c>
      <c r="G37" s="16">
        <v>1.1000000000000001</v>
      </c>
      <c r="H37" s="17" t="s">
        <v>568</v>
      </c>
      <c r="I37" s="16">
        <v>1.1000000000000001</v>
      </c>
      <c r="J37" s="17" t="s">
        <v>568</v>
      </c>
      <c r="K37" s="16">
        <v>1.1000000000000001</v>
      </c>
      <c r="L37" s="17" t="s">
        <v>568</v>
      </c>
      <c r="M37" s="16">
        <v>1.1000000000000001</v>
      </c>
      <c r="N37" s="17" t="str">
        <f>N39</f>
        <v>-</v>
      </c>
      <c r="O37" s="16">
        <v>1.1000000000000001</v>
      </c>
      <c r="P37" s="17" t="s">
        <v>568</v>
      </c>
      <c r="Q37" s="15">
        <v>1.1000000000000001</v>
      </c>
      <c r="R37"/>
    </row>
    <row r="38" spans="1:19" x14ac:dyDescent="0.3">
      <c r="A38" s="23">
        <v>34</v>
      </c>
      <c r="B38" t="s">
        <v>538</v>
      </c>
      <c r="C38" s="16" t="b">
        <v>1</v>
      </c>
      <c r="D38" s="17" t="s">
        <v>568</v>
      </c>
      <c r="E38" s="16" t="b">
        <v>1</v>
      </c>
      <c r="F38" s="17" t="s">
        <v>568</v>
      </c>
      <c r="G38" s="16" t="b">
        <v>1</v>
      </c>
      <c r="H38" s="17" t="s">
        <v>568</v>
      </c>
      <c r="I38" s="16" t="b">
        <v>1</v>
      </c>
      <c r="J38" s="17" t="s">
        <v>568</v>
      </c>
      <c r="K38" s="16" t="b">
        <v>1</v>
      </c>
      <c r="L38" s="17" t="s">
        <v>568</v>
      </c>
      <c r="M38" s="16" t="b">
        <v>1</v>
      </c>
      <c r="N38" s="17" t="s">
        <v>80</v>
      </c>
      <c r="O38" s="32" t="b">
        <v>0</v>
      </c>
      <c r="P38" s="33" t="s">
        <v>568</v>
      </c>
      <c r="Q38" s="34" t="b">
        <v>0</v>
      </c>
      <c r="R38" t="s">
        <v>613</v>
      </c>
      <c r="S38" t="s">
        <v>539</v>
      </c>
    </row>
    <row r="39" spans="1:19" x14ac:dyDescent="0.3">
      <c r="A39" s="23">
        <v>35</v>
      </c>
      <c r="B39" t="s">
        <v>84</v>
      </c>
      <c r="C39" s="16" t="b">
        <v>1</v>
      </c>
      <c r="D39" s="17" t="s">
        <v>568</v>
      </c>
      <c r="E39" s="16" t="b">
        <v>1</v>
      </c>
      <c r="F39" s="17" t="s">
        <v>568</v>
      </c>
      <c r="G39" s="16" t="b">
        <v>1</v>
      </c>
      <c r="H39" s="17" t="s">
        <v>568</v>
      </c>
      <c r="I39" s="16" t="b">
        <v>1</v>
      </c>
      <c r="J39" s="17" t="s">
        <v>568</v>
      </c>
      <c r="K39" s="16" t="b">
        <v>1</v>
      </c>
      <c r="L39" s="17" t="s">
        <v>568</v>
      </c>
      <c r="M39" s="16" t="b">
        <v>1</v>
      </c>
      <c r="N39" s="35" t="s">
        <v>568</v>
      </c>
      <c r="O39" s="16" t="b">
        <v>1</v>
      </c>
      <c r="P39" s="17" t="s">
        <v>568</v>
      </c>
      <c r="Q39" s="15" t="b">
        <v>1</v>
      </c>
      <c r="R39"/>
      <c r="S39" t="s">
        <v>540</v>
      </c>
    </row>
    <row r="40" spans="1:19" x14ac:dyDescent="0.3">
      <c r="A40" s="23">
        <v>36</v>
      </c>
      <c r="B40" t="s">
        <v>245</v>
      </c>
      <c r="C40" s="16" t="b">
        <v>0</v>
      </c>
      <c r="D40" s="17" t="s">
        <v>568</v>
      </c>
      <c r="E40" s="16" t="b">
        <v>0</v>
      </c>
      <c r="F40" s="17" t="s">
        <v>568</v>
      </c>
      <c r="G40" s="16" t="b">
        <v>0</v>
      </c>
      <c r="H40" s="17" t="s">
        <v>568</v>
      </c>
      <c r="I40" s="16" t="b">
        <v>0</v>
      </c>
      <c r="J40" s="17" t="s">
        <v>568</v>
      </c>
      <c r="K40" s="16" t="b">
        <v>0</v>
      </c>
      <c r="L40" s="17" t="s">
        <v>568</v>
      </c>
      <c r="M40" s="16" t="b">
        <v>0</v>
      </c>
      <c r="N40" s="17" t="s">
        <v>568</v>
      </c>
      <c r="O40" s="16" t="b">
        <v>0</v>
      </c>
      <c r="P40" s="17" t="s">
        <v>568</v>
      </c>
      <c r="Q40" s="15" t="b">
        <v>0</v>
      </c>
      <c r="R40"/>
    </row>
    <row r="41" spans="1:19" x14ac:dyDescent="0.3">
      <c r="A41" s="23">
        <v>37</v>
      </c>
      <c r="B41" t="s">
        <v>314</v>
      </c>
      <c r="C41" s="16">
        <v>25.4</v>
      </c>
      <c r="D41" s="17" t="s">
        <v>568</v>
      </c>
      <c r="E41" s="16">
        <v>25.4</v>
      </c>
      <c r="F41" s="17" t="s">
        <v>568</v>
      </c>
      <c r="G41" s="16">
        <v>25.4</v>
      </c>
      <c r="H41" s="17" t="s">
        <v>568</v>
      </c>
      <c r="I41" s="16">
        <v>25.4</v>
      </c>
      <c r="J41" s="17" t="s">
        <v>568</v>
      </c>
      <c r="K41" s="16">
        <v>25.4</v>
      </c>
      <c r="L41" s="17" t="s">
        <v>568</v>
      </c>
      <c r="M41" s="16">
        <v>25.4</v>
      </c>
      <c r="N41" s="17" t="s">
        <v>568</v>
      </c>
      <c r="O41" s="16">
        <v>25.4</v>
      </c>
      <c r="P41" s="17" t="s">
        <v>568</v>
      </c>
      <c r="Q41" s="15">
        <v>25.4</v>
      </c>
      <c r="R41"/>
    </row>
    <row r="42" spans="1:19" x14ac:dyDescent="0.3">
      <c r="A42" s="23">
        <v>38</v>
      </c>
      <c r="B42" t="s">
        <v>85</v>
      </c>
      <c r="C42" s="16">
        <v>0.254</v>
      </c>
      <c r="D42" s="17" t="s">
        <v>568</v>
      </c>
      <c r="E42" s="16">
        <v>0.254</v>
      </c>
      <c r="F42" s="17" t="s">
        <v>568</v>
      </c>
      <c r="G42" s="16">
        <v>0.254</v>
      </c>
      <c r="H42" s="17" t="s">
        <v>568</v>
      </c>
      <c r="I42" s="16">
        <v>0.254</v>
      </c>
      <c r="J42" s="17" t="s">
        <v>568</v>
      </c>
      <c r="K42" s="16">
        <v>0.254</v>
      </c>
      <c r="L42" s="17" t="s">
        <v>568</v>
      </c>
      <c r="M42" s="16">
        <v>0.254</v>
      </c>
      <c r="N42" s="17" t="s">
        <v>568</v>
      </c>
      <c r="O42" s="16">
        <v>0.254</v>
      </c>
      <c r="P42" s="17" t="s">
        <v>568</v>
      </c>
      <c r="Q42" s="15">
        <v>0.254</v>
      </c>
      <c r="R42"/>
    </row>
    <row r="43" spans="1:19" s="25" customFormat="1" ht="15" thickBot="1" x14ac:dyDescent="0.35">
      <c r="A43" s="24">
        <v>39</v>
      </c>
      <c r="B43" s="25" t="s">
        <v>446</v>
      </c>
      <c r="C43" s="27" t="b">
        <v>1</v>
      </c>
      <c r="D43" s="28" t="s">
        <v>568</v>
      </c>
      <c r="E43" s="27" t="b">
        <v>1</v>
      </c>
      <c r="F43" s="28" t="s">
        <v>568</v>
      </c>
      <c r="G43" s="27" t="b">
        <v>1</v>
      </c>
      <c r="H43" s="28" t="s">
        <v>568</v>
      </c>
      <c r="I43" s="27" t="b">
        <v>1</v>
      </c>
      <c r="J43" s="28" t="s">
        <v>568</v>
      </c>
      <c r="K43" s="27" t="b">
        <v>1</v>
      </c>
      <c r="L43" s="28" t="s">
        <v>568</v>
      </c>
      <c r="M43" s="27" t="b">
        <v>1</v>
      </c>
      <c r="N43" s="28" t="s">
        <v>568</v>
      </c>
      <c r="O43" s="27" t="b">
        <v>1</v>
      </c>
      <c r="P43" s="28" t="s">
        <v>568</v>
      </c>
      <c r="Q43" s="29" t="b">
        <v>1</v>
      </c>
      <c r="S43" s="25" t="s">
        <v>447</v>
      </c>
    </row>
    <row r="45" spans="1:19" x14ac:dyDescent="0.3">
      <c r="B45" t="s">
        <v>625</v>
      </c>
    </row>
  </sheetData>
  <pageMargins left="0.7" right="0.7" top="0.75" bottom="0.75" header="0.3" footer="0.3"/>
  <pageSetup orientation="portrait" horizontalDpi="1200" verticalDpi="1200"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93939E-89A1-4B25-87A8-92C5379433A9}">
  <sheetPr codeName="Sheet33">
    <tabColor theme="0"/>
  </sheetPr>
  <dimension ref="A1:DD50"/>
  <sheetViews>
    <sheetView workbookViewId="0">
      <pane xSplit="2" topLeftCell="C1" activePane="topRight" state="frozen"/>
      <selection activeCell="AW2" sqref="AW2:BB39"/>
      <selection pane="topRight" activeCell="C17" sqref="C17"/>
    </sheetView>
  </sheetViews>
  <sheetFormatPr defaultRowHeight="14.4" x14ac:dyDescent="0.3"/>
  <cols>
    <col min="1" max="1" width="3" bestFit="1" customWidth="1"/>
    <col min="2" max="2" width="38" bestFit="1" customWidth="1"/>
    <col min="3" max="3" width="6" style="7" customWidth="1"/>
    <col min="4" max="4" width="7.44140625" style="7" customWidth="1"/>
    <col min="5" max="13" width="8.33203125" style="7" customWidth="1"/>
    <col min="14" max="14" width="9.33203125" style="7" customWidth="1"/>
    <col min="15" max="21" width="8.33203125" style="7" customWidth="1"/>
    <col min="22" max="22" width="11.33203125" customWidth="1"/>
    <col min="23" max="23" width="37.5546875" bestFit="1" customWidth="1"/>
    <col min="29" max="30" width="6" customWidth="1"/>
    <col min="31" max="31" width="6.109375" customWidth="1"/>
    <col min="33" max="33" width="37.5546875" bestFit="1" customWidth="1"/>
    <col min="39" max="40" width="6" customWidth="1"/>
    <col min="41" max="41" width="6.109375" customWidth="1"/>
    <col min="43" max="43" width="37.5546875" bestFit="1" customWidth="1"/>
    <col min="49" max="50" width="6" customWidth="1"/>
    <col min="51" max="51" width="6.109375" customWidth="1"/>
    <col min="53" max="53" width="37.5546875" bestFit="1" customWidth="1"/>
    <col min="59" max="60" width="6" customWidth="1"/>
    <col min="61" max="61" width="6.109375" customWidth="1"/>
    <col min="63" max="63" width="37.5546875" bestFit="1" customWidth="1"/>
    <col min="69" max="70" width="6" customWidth="1"/>
    <col min="71" max="71" width="6.109375" customWidth="1"/>
    <col min="72" max="72" width="10" customWidth="1"/>
    <col min="73" max="73" width="37.5546875" bestFit="1" customWidth="1"/>
    <col min="79" max="80" width="6" customWidth="1"/>
    <col min="81" max="81" width="6.109375" customWidth="1"/>
    <col min="82" max="82" width="10" customWidth="1"/>
    <col min="83" max="83" width="37.5546875" bestFit="1" customWidth="1"/>
    <col min="86" max="87" width="9.109375" customWidth="1"/>
    <col min="89" max="90" width="6" customWidth="1"/>
    <col min="91" max="91" width="6.109375" customWidth="1"/>
    <col min="93" max="93" width="37.5546875" bestFit="1" customWidth="1"/>
    <col min="94" max="94" width="9.109375" customWidth="1"/>
    <col min="96" max="97" width="9.109375" customWidth="1"/>
    <col min="98" max="98" width="22" customWidth="1"/>
    <col min="99" max="100" width="6" customWidth="1"/>
    <col min="101" max="101" width="6.109375" customWidth="1"/>
    <col min="103" max="103" width="37.5546875" bestFit="1" customWidth="1"/>
    <col min="106" max="106" width="9.6640625" customWidth="1"/>
    <col min="107" max="107" width="9.109375" customWidth="1"/>
  </cols>
  <sheetData>
    <row r="1" spans="1:108" s="1" customFormat="1" ht="61.5" customHeight="1" x14ac:dyDescent="0.3">
      <c r="A1" s="2" t="s">
        <v>0</v>
      </c>
      <c r="B1" s="9" t="s">
        <v>56</v>
      </c>
      <c r="C1" s="8" t="str">
        <f>CMVs!$M$2</f>
        <v>Total Deltas</v>
      </c>
      <c r="D1" s="8" t="str">
        <f>CMVs!N2</f>
        <v>CMV 100 (23.1.0) Value</v>
      </c>
      <c r="E1" s="8" t="str">
        <f>CMVs!O2</f>
        <v>Delta from CMV 90 to CMV 100</v>
      </c>
      <c r="F1" s="8" t="str">
        <f>CMVs!P2</f>
        <v>CMV 90 (22.1.1) Value</v>
      </c>
      <c r="G1" s="8" t="str">
        <f>CMVs!Q2</f>
        <v>Delta from CMV 80 to CMV 90</v>
      </c>
      <c r="H1" s="8" t="str">
        <f>CMVs!R2</f>
        <v>CMV 80 (22.1.0) Value</v>
      </c>
      <c r="I1" s="8" t="str">
        <f>CMVs!S2</f>
        <v>Delta from CMV 70 to CMV 80</v>
      </c>
      <c r="J1" s="8" t="str">
        <f>CMVs!T2</f>
        <v>CMV 70 (21.1.2) Value</v>
      </c>
      <c r="K1" s="8" t="str">
        <f>CMVs!U2</f>
        <v>Same CMV</v>
      </c>
      <c r="L1" s="8" t="str">
        <f>CMVs!V2</f>
        <v>CMV 70 (21.1.1) Value</v>
      </c>
      <c r="M1" s="8" t="str">
        <f>CMVs!W2</f>
        <v>Same CMV</v>
      </c>
      <c r="N1" s="8" t="str">
        <f>CMVs!X2</f>
        <v>CMV 70 (21.1.0) Value</v>
      </c>
      <c r="O1" s="8" t="str">
        <f>CMVs!Y2</f>
        <v>Delta from CMV 60 to CMV 70</v>
      </c>
      <c r="P1" s="8" t="str">
        <f>CMVs!Z2</f>
        <v>CMV 60 (20.1.2) Value</v>
      </c>
      <c r="Q1" s="8" t="str">
        <f>CMVs!AA2</f>
        <v>Same CMV</v>
      </c>
      <c r="R1" s="8" t="str">
        <f>CMVs!AB2</f>
        <v>CMV 60 (20.1.1) Value</v>
      </c>
      <c r="S1" s="8" t="str">
        <f>CMVs!AC2</f>
        <v>Same CMV</v>
      </c>
      <c r="T1" s="8" t="str">
        <f>CMVs!AD2</f>
        <v>CMV 60 (20.1.0) Value</v>
      </c>
      <c r="U1" s="13" t="s">
        <v>63</v>
      </c>
      <c r="V1" s="1" t="s">
        <v>0</v>
      </c>
      <c r="W1" s="1" t="s">
        <v>90</v>
      </c>
      <c r="X1" s="1" t="s">
        <v>91</v>
      </c>
      <c r="Y1" s="1" t="s">
        <v>92</v>
      </c>
      <c r="Z1" s="1" t="s">
        <v>93</v>
      </c>
      <c r="AA1" s="1" t="s">
        <v>94</v>
      </c>
      <c r="AB1" s="1" t="s">
        <v>95</v>
      </c>
      <c r="AC1" s="1" t="s">
        <v>96</v>
      </c>
      <c r="AD1" s="1" t="s">
        <v>97</v>
      </c>
      <c r="AE1" s="1" t="s">
        <v>98</v>
      </c>
      <c r="AF1" s="1" t="s">
        <v>99</v>
      </c>
      <c r="AG1" s="1" t="s">
        <v>100</v>
      </c>
      <c r="AH1" s="1" t="s">
        <v>101</v>
      </c>
      <c r="AI1" s="1" t="s">
        <v>102</v>
      </c>
      <c r="AJ1" s="1" t="s">
        <v>103</v>
      </c>
      <c r="AK1" s="1" t="s">
        <v>104</v>
      </c>
      <c r="AL1" s="1" t="s">
        <v>105</v>
      </c>
      <c r="AM1" s="1" t="s">
        <v>106</v>
      </c>
      <c r="AN1" s="1" t="s">
        <v>107</v>
      </c>
      <c r="AO1" s="1" t="s">
        <v>108</v>
      </c>
      <c r="AP1" s="1" t="s">
        <v>109</v>
      </c>
      <c r="AQ1" s="1" t="s">
        <v>110</v>
      </c>
      <c r="AR1" s="1" t="s">
        <v>111</v>
      </c>
      <c r="AS1" s="1" t="s">
        <v>112</v>
      </c>
      <c r="AT1" s="1" t="s">
        <v>113</v>
      </c>
      <c r="AU1" s="1" t="s">
        <v>114</v>
      </c>
      <c r="AV1" s="1" t="s">
        <v>115</v>
      </c>
      <c r="AW1" s="1" t="s">
        <v>116</v>
      </c>
      <c r="AX1" s="1" t="s">
        <v>117</v>
      </c>
      <c r="AY1" s="1" t="s">
        <v>118</v>
      </c>
      <c r="AZ1" s="1" t="s">
        <v>119</v>
      </c>
      <c r="BA1" s="1" t="s">
        <v>120</v>
      </c>
      <c r="BB1" s="1" t="s">
        <v>121</v>
      </c>
      <c r="BC1" s="1" t="s">
        <v>122</v>
      </c>
      <c r="BD1" s="1" t="s">
        <v>123</v>
      </c>
      <c r="BE1" s="1" t="s">
        <v>124</v>
      </c>
      <c r="BF1" s="1" t="s">
        <v>125</v>
      </c>
      <c r="BG1" s="1" t="s">
        <v>126</v>
      </c>
      <c r="BH1" s="1" t="s">
        <v>127</v>
      </c>
      <c r="BI1" s="1" t="s">
        <v>128</v>
      </c>
      <c r="BJ1" s="1" t="s">
        <v>129</v>
      </c>
      <c r="BK1" s="1" t="s">
        <v>130</v>
      </c>
      <c r="BL1" s="1" t="s">
        <v>131</v>
      </c>
      <c r="BM1" s="1" t="s">
        <v>132</v>
      </c>
      <c r="BN1" s="1" t="s">
        <v>133</v>
      </c>
      <c r="BO1" s="1" t="s">
        <v>134</v>
      </c>
      <c r="BP1" s="1" t="s">
        <v>135</v>
      </c>
      <c r="BQ1" s="1" t="s">
        <v>136</v>
      </c>
      <c r="BR1" s="1" t="s">
        <v>137</v>
      </c>
      <c r="BS1" s="1" t="s">
        <v>138</v>
      </c>
      <c r="BT1" s="1" t="s">
        <v>139</v>
      </c>
      <c r="BU1" s="1" t="s">
        <v>140</v>
      </c>
      <c r="BV1" s="1" t="s">
        <v>141</v>
      </c>
      <c r="BW1" s="1" t="s">
        <v>142</v>
      </c>
      <c r="BX1" s="1" t="s">
        <v>143</v>
      </c>
      <c r="BY1" s="1" t="s">
        <v>144</v>
      </c>
      <c r="BZ1" s="1" t="s">
        <v>145</v>
      </c>
      <c r="CA1" s="1" t="s">
        <v>146</v>
      </c>
      <c r="CB1" s="1" t="s">
        <v>147</v>
      </c>
      <c r="CC1" s="1" t="s">
        <v>148</v>
      </c>
      <c r="CD1" s="1" t="s">
        <v>149</v>
      </c>
      <c r="CE1" s="1" t="s">
        <v>150</v>
      </c>
      <c r="CF1" s="1" t="s">
        <v>151</v>
      </c>
      <c r="CG1" s="1" t="s">
        <v>152</v>
      </c>
      <c r="CH1" s="1" t="s">
        <v>153</v>
      </c>
      <c r="CI1" s="1" t="s">
        <v>154</v>
      </c>
      <c r="CJ1" s="1" t="s">
        <v>155</v>
      </c>
      <c r="CK1" s="1" t="s">
        <v>156</v>
      </c>
      <c r="CL1" s="1" t="s">
        <v>157</v>
      </c>
      <c r="CM1" s="1" t="s">
        <v>158</v>
      </c>
      <c r="CN1" s="1" t="s">
        <v>159</v>
      </c>
      <c r="CO1" s="1" t="s">
        <v>160</v>
      </c>
      <c r="CP1" s="1" t="s">
        <v>161</v>
      </c>
      <c r="CQ1" s="1" t="s">
        <v>162</v>
      </c>
      <c r="CR1" s="1" t="s">
        <v>163</v>
      </c>
      <c r="CS1" s="1" t="s">
        <v>164</v>
      </c>
      <c r="CT1" s="1" t="s">
        <v>165</v>
      </c>
      <c r="CU1" s="1" t="s">
        <v>166</v>
      </c>
      <c r="CV1" s="1" t="s">
        <v>167</v>
      </c>
      <c r="CW1" s="1" t="s">
        <v>168</v>
      </c>
      <c r="CX1" s="1" t="s">
        <v>169</v>
      </c>
      <c r="CY1" s="1" t="s">
        <v>170</v>
      </c>
      <c r="CZ1" s="1" t="s">
        <v>171</v>
      </c>
      <c r="DA1" s="1" t="s">
        <v>172</v>
      </c>
      <c r="DB1" s="1" t="s">
        <v>173</v>
      </c>
      <c r="DC1" s="1" t="s">
        <v>174</v>
      </c>
      <c r="DD1" s="1" t="s">
        <v>175</v>
      </c>
    </row>
    <row r="2" spans="1:108" x14ac:dyDescent="0.3">
      <c r="A2">
        <v>1</v>
      </c>
      <c r="B2" t="str">
        <f t="shared" ref="B2:B50" si="0">IF(W2&gt;0,W2,IF(AG2&gt;0,AG2,IF(AQ2&gt;0,AQ2,IF(BA2&gt;0,BA2,IF(BK2&gt;0,BK2,IF(BU2&gt;0,BU2,IF(CE2&gt;0,CE2,IF(CO2&gt;0,CO2,IF(CY2&gt;0,CY2,"fix")))))))))</f>
        <v>fix</v>
      </c>
      <c r="C2" s="14">
        <f>SUM(AC2:AE2,AM2:AO2,AW2:AY2,BG2:BI2,BQ2:BS2,CA2:CC2,CK2:CM2,CU2:CW2)</f>
        <v>0</v>
      </c>
      <c r="D2" s="16">
        <f t="shared" ref="D2:D13" si="1">Y2</f>
        <v>0</v>
      </c>
      <c r="E2" s="17" t="str">
        <f t="shared" ref="E2:E13" si="2">IF(AF2&gt;0,AF2,"-")</f>
        <v>-</v>
      </c>
      <c r="F2" s="16">
        <f t="shared" ref="F2:F13" si="3">AI2</f>
        <v>0</v>
      </c>
      <c r="G2" s="17" t="str">
        <f>IF(AP2&gt;0,AP2,"-")</f>
        <v>-</v>
      </c>
      <c r="H2" s="16">
        <f t="shared" ref="H2:H13" si="4">AS2</f>
        <v>0</v>
      </c>
      <c r="I2" s="17" t="str">
        <f>IF(AZ2&gt;0,AZ2,"-")</f>
        <v>-</v>
      </c>
      <c r="J2" s="16">
        <f t="shared" ref="J2:J13" si="5">BC2</f>
        <v>0</v>
      </c>
      <c r="K2" s="17" t="str">
        <f>IF(BJ2&gt;0,BJ2,"-")</f>
        <v>-</v>
      </c>
      <c r="L2" s="16">
        <f t="shared" ref="L2:L13" si="6">BM2</f>
        <v>0</v>
      </c>
      <c r="M2" s="17" t="str">
        <f>IF(BT2&gt;0,BT2,"-")</f>
        <v>-</v>
      </c>
      <c r="N2" s="16">
        <f t="shared" ref="N2:N13" si="7">BW2</f>
        <v>0</v>
      </c>
      <c r="O2" s="17" t="str">
        <f>IF(CD2&gt;0,CD2,"-")</f>
        <v>-</v>
      </c>
      <c r="P2" s="16">
        <f t="shared" ref="P2:P33" si="8">CG2</f>
        <v>0</v>
      </c>
      <c r="Q2" s="17" t="str">
        <f t="shared" ref="Q2:Q33" si="9">IF(CN2&gt;0,CN2,"-")</f>
        <v>-</v>
      </c>
      <c r="R2" s="16">
        <f t="shared" ref="R2:R13" si="10">CQ2</f>
        <v>0</v>
      </c>
      <c r="S2" s="17" t="str">
        <f t="shared" ref="S2:S13" si="11">IF(CV2&gt;0,CV2,"-")</f>
        <v>-</v>
      </c>
      <c r="T2" s="15">
        <f t="shared" ref="T2:T13" si="12">DA2</f>
        <v>0</v>
      </c>
      <c r="U2"/>
      <c r="V2">
        <f>A2</f>
        <v>1</v>
      </c>
      <c r="AC2">
        <f>IF(W2=AG2,0,1)</f>
        <v>0</v>
      </c>
      <c r="AD2">
        <f>IF(Y2=AI2,0,1)</f>
        <v>0</v>
      </c>
      <c r="AE2">
        <f>IF(AB2=AL2,0,1)</f>
        <v>0</v>
      </c>
      <c r="AM2">
        <f>IF(AG2=AQ2,0,1)</f>
        <v>0</v>
      </c>
      <c r="AN2">
        <f>IF(AI2=AS2,0,1)</f>
        <v>0</v>
      </c>
      <c r="AO2">
        <f>IF(AL2=AV2,0,1)</f>
        <v>0</v>
      </c>
      <c r="AW2">
        <f>IF(AQ2=BA2,0,1)</f>
        <v>0</v>
      </c>
      <c r="AX2">
        <f>IF(AS2=BC2,0,1)</f>
        <v>0</v>
      </c>
      <c r="AY2">
        <f>IF(AV2=BF2,0,1)</f>
        <v>0</v>
      </c>
      <c r="BG2">
        <f>IF(BA2=BK2,0,1)</f>
        <v>0</v>
      </c>
      <c r="BH2">
        <f>IF(BC2=BM2,0,1)</f>
        <v>0</v>
      </c>
      <c r="BI2">
        <f>IF(BF2=BP2,0,1)</f>
        <v>0</v>
      </c>
      <c r="BQ2">
        <f>IF(BK2=BU2,0,1)</f>
        <v>0</v>
      </c>
      <c r="BR2">
        <f>IF(BM2=BW2,0,1)</f>
        <v>0</v>
      </c>
      <c r="BS2">
        <f>IF(BP2=BZ2,0,1)</f>
        <v>0</v>
      </c>
      <c r="CA2">
        <f>IF(BU2=CE2,0,1)</f>
        <v>0</v>
      </c>
      <c r="CB2">
        <f>IF(BW2=CG2,0,1)</f>
        <v>0</v>
      </c>
      <c r="CC2">
        <f>IF(BZ2=CJ2,0,1)</f>
        <v>0</v>
      </c>
      <c r="CK2">
        <f>IF(CE2=CO2,0,1)</f>
        <v>0</v>
      </c>
      <c r="CL2">
        <f>IF(CG2=CQ2,0,1)</f>
        <v>0</v>
      </c>
      <c r="CM2">
        <f>IF(CJ2=CT2,0,1)</f>
        <v>0</v>
      </c>
      <c r="CU2">
        <f>IF(CO2=CY2,0,1)</f>
        <v>0</v>
      </c>
      <c r="CV2">
        <f>IF(CQ2=DA2,0,1)</f>
        <v>0</v>
      </c>
      <c r="CW2">
        <f>IF(CT2=DD2,0,1)</f>
        <v>0</v>
      </c>
    </row>
    <row r="3" spans="1:108" x14ac:dyDescent="0.3">
      <c r="A3">
        <v>2</v>
      </c>
      <c r="B3" t="str">
        <f t="shared" si="0"/>
        <v>fix</v>
      </c>
      <c r="C3" s="14">
        <f t="shared" ref="C3:C50" si="13">SUM(AC3:AE3,AM3:AO3,AW3:AY3,BG3:BI3,BQ3:BS3,CA3:CC3,CK3:CM3,CU3:CW3)</f>
        <v>0</v>
      </c>
      <c r="D3" s="16">
        <f t="shared" si="1"/>
        <v>0</v>
      </c>
      <c r="E3" s="17" t="str">
        <f t="shared" si="2"/>
        <v>-</v>
      </c>
      <c r="F3" s="16">
        <f t="shared" si="3"/>
        <v>0</v>
      </c>
      <c r="G3" s="17" t="str">
        <f t="shared" ref="G3:G50" si="14">IF(AP3&gt;0,AP3,"-")</f>
        <v>-</v>
      </c>
      <c r="H3" s="16">
        <f t="shared" si="4"/>
        <v>0</v>
      </c>
      <c r="I3" s="17" t="str">
        <f t="shared" ref="I3:I50" si="15">IF(AZ3&gt;0,AZ3,"-")</f>
        <v>-</v>
      </c>
      <c r="J3" s="16">
        <f t="shared" si="5"/>
        <v>0</v>
      </c>
      <c r="K3" s="17" t="str">
        <f t="shared" ref="K3:K50" si="16">IF(BJ3&gt;0,BJ3,"-")</f>
        <v>-</v>
      </c>
      <c r="L3" s="16">
        <f t="shared" si="6"/>
        <v>0</v>
      </c>
      <c r="M3" s="17" t="str">
        <f t="shared" ref="M3:M50" si="17">IF(BT3&gt;0,BT3,"-")</f>
        <v>-</v>
      </c>
      <c r="N3" s="16">
        <f t="shared" si="7"/>
        <v>0</v>
      </c>
      <c r="O3" s="17" t="str">
        <f t="shared" ref="O3:O50" si="18">IF(CD3&gt;0,CD3,"-")</f>
        <v>-</v>
      </c>
      <c r="P3" s="16">
        <f t="shared" si="8"/>
        <v>0</v>
      </c>
      <c r="Q3" s="17" t="str">
        <f t="shared" si="9"/>
        <v>-</v>
      </c>
      <c r="R3" s="16">
        <f t="shared" si="10"/>
        <v>0</v>
      </c>
      <c r="S3" s="17" t="str">
        <f t="shared" si="11"/>
        <v>-</v>
      </c>
      <c r="T3" s="15">
        <f t="shared" si="12"/>
        <v>0</v>
      </c>
      <c r="U3"/>
      <c r="V3">
        <f t="shared" ref="V3:V50" si="19">A3</f>
        <v>2</v>
      </c>
      <c r="AC3">
        <f t="shared" ref="AC3:AC13" si="20">IF(W3=AG3,0,1)</f>
        <v>0</v>
      </c>
      <c r="AD3">
        <f t="shared" ref="AD3:AD13" si="21">IF(Y3=AI3,0,1)</f>
        <v>0</v>
      </c>
      <c r="AE3">
        <f t="shared" ref="AE3:AE13" si="22">IF(AB3=AL3,0,1)</f>
        <v>0</v>
      </c>
      <c r="AM3">
        <f t="shared" ref="AM3:AM13" si="23">IF(AG3=AQ3,0,1)</f>
        <v>0</v>
      </c>
      <c r="AN3">
        <f t="shared" ref="AN3:AN13" si="24">IF(AI3=AS3,0,1)</f>
        <v>0</v>
      </c>
      <c r="AO3">
        <f t="shared" ref="AO3:AO13" si="25">IF(AL3=AV3,0,1)</f>
        <v>0</v>
      </c>
      <c r="AW3">
        <f t="shared" ref="AW3:AW13" si="26">IF(AQ3=BA3,0,1)</f>
        <v>0</v>
      </c>
      <c r="AX3">
        <f t="shared" ref="AX3:AX13" si="27">IF(AS3=BC3,0,1)</f>
        <v>0</v>
      </c>
      <c r="AY3">
        <f t="shared" ref="AY3:AY13" si="28">IF(AV3=BF3,0,1)</f>
        <v>0</v>
      </c>
      <c r="BG3">
        <f t="shared" ref="BG3:BG13" si="29">IF(BA3=BK3,0,1)</f>
        <v>0</v>
      </c>
      <c r="BH3">
        <f t="shared" ref="BH3:BH13" si="30">IF(BC3=BM3,0,1)</f>
        <v>0</v>
      </c>
      <c r="BI3">
        <f t="shared" ref="BI3:BI13" si="31">IF(BF3=BP3,0,1)</f>
        <v>0</v>
      </c>
      <c r="BQ3">
        <f t="shared" ref="BQ3:BQ13" si="32">IF(BK3=BU3,0,1)</f>
        <v>0</v>
      </c>
      <c r="BR3">
        <f t="shared" ref="BR3:BR13" si="33">IF(BM3=BW3,0,1)</f>
        <v>0</v>
      </c>
      <c r="BS3">
        <f t="shared" ref="BS3:BS13" si="34">IF(BP3=BZ3,0,1)</f>
        <v>0</v>
      </c>
      <c r="CA3">
        <f t="shared" ref="CA3:CA13" si="35">IF(BU3=CE3,0,1)</f>
        <v>0</v>
      </c>
      <c r="CB3">
        <f t="shared" ref="CB3:CB13" si="36">IF(BW3=CG3,0,1)</f>
        <v>0</v>
      </c>
      <c r="CC3">
        <f t="shared" ref="CC3:CC13" si="37">IF(BZ3=CJ3,0,1)</f>
        <v>0</v>
      </c>
      <c r="CK3">
        <f t="shared" ref="CK3:CK13" si="38">IF(CE3=CO3,0,1)</f>
        <v>0</v>
      </c>
      <c r="CL3">
        <f t="shared" ref="CL3:CL13" si="39">IF(CG3=CQ3,0,1)</f>
        <v>0</v>
      </c>
      <c r="CM3">
        <f t="shared" ref="CM3:CM13" si="40">IF(CJ3=CT3,0,1)</f>
        <v>0</v>
      </c>
      <c r="CU3">
        <f t="shared" ref="CU3:CU13" si="41">IF(CO3=CY3,0,1)</f>
        <v>0</v>
      </c>
      <c r="CV3">
        <f t="shared" ref="CV3:CV13" si="42">IF(CQ3=DA3,0,1)</f>
        <v>0</v>
      </c>
      <c r="CW3">
        <f t="shared" ref="CW3:CW13" si="43">IF(CT3=DD3,0,1)</f>
        <v>0</v>
      </c>
    </row>
    <row r="4" spans="1:108" x14ac:dyDescent="0.3">
      <c r="A4">
        <v>3</v>
      </c>
      <c r="B4" t="str">
        <f t="shared" si="0"/>
        <v>fix</v>
      </c>
      <c r="C4" s="14">
        <f t="shared" si="13"/>
        <v>0</v>
      </c>
      <c r="D4" s="16">
        <f t="shared" si="1"/>
        <v>0</v>
      </c>
      <c r="E4" s="17" t="str">
        <f t="shared" si="2"/>
        <v>-</v>
      </c>
      <c r="F4" s="16">
        <f t="shared" si="3"/>
        <v>0</v>
      </c>
      <c r="G4" s="17" t="str">
        <f t="shared" si="14"/>
        <v>-</v>
      </c>
      <c r="H4" s="16">
        <f t="shared" si="4"/>
        <v>0</v>
      </c>
      <c r="I4" s="17" t="str">
        <f t="shared" si="15"/>
        <v>-</v>
      </c>
      <c r="J4" s="16">
        <f t="shared" si="5"/>
        <v>0</v>
      </c>
      <c r="K4" s="17" t="str">
        <f t="shared" si="16"/>
        <v>-</v>
      </c>
      <c r="L4" s="16">
        <f t="shared" si="6"/>
        <v>0</v>
      </c>
      <c r="M4" s="17" t="str">
        <f t="shared" si="17"/>
        <v>-</v>
      </c>
      <c r="N4" s="16">
        <f t="shared" si="7"/>
        <v>0</v>
      </c>
      <c r="O4" s="17" t="str">
        <f t="shared" si="18"/>
        <v>-</v>
      </c>
      <c r="P4" s="16">
        <f t="shared" si="8"/>
        <v>0</v>
      </c>
      <c r="Q4" s="17" t="str">
        <f t="shared" si="9"/>
        <v>-</v>
      </c>
      <c r="R4" s="16">
        <f t="shared" si="10"/>
        <v>0</v>
      </c>
      <c r="S4" s="17" t="str">
        <f t="shared" si="11"/>
        <v>-</v>
      </c>
      <c r="T4" s="15">
        <f t="shared" si="12"/>
        <v>0</v>
      </c>
      <c r="U4"/>
      <c r="V4">
        <f t="shared" si="19"/>
        <v>3</v>
      </c>
      <c r="AC4">
        <f t="shared" si="20"/>
        <v>0</v>
      </c>
      <c r="AD4">
        <f t="shared" si="21"/>
        <v>0</v>
      </c>
      <c r="AE4">
        <f t="shared" si="22"/>
        <v>0</v>
      </c>
      <c r="AM4">
        <f t="shared" si="23"/>
        <v>0</v>
      </c>
      <c r="AN4">
        <f t="shared" si="24"/>
        <v>0</v>
      </c>
      <c r="AO4">
        <f t="shared" si="25"/>
        <v>0</v>
      </c>
      <c r="AW4">
        <f t="shared" si="26"/>
        <v>0</v>
      </c>
      <c r="AX4">
        <f t="shared" si="27"/>
        <v>0</v>
      </c>
      <c r="AY4">
        <f t="shared" si="28"/>
        <v>0</v>
      </c>
      <c r="BG4">
        <f t="shared" si="29"/>
        <v>0</v>
      </c>
      <c r="BH4">
        <f t="shared" si="30"/>
        <v>0</v>
      </c>
      <c r="BI4">
        <f t="shared" si="31"/>
        <v>0</v>
      </c>
      <c r="BQ4">
        <f t="shared" si="32"/>
        <v>0</v>
      </c>
      <c r="BR4">
        <f t="shared" si="33"/>
        <v>0</v>
      </c>
      <c r="BS4">
        <f t="shared" si="34"/>
        <v>0</v>
      </c>
      <c r="CA4">
        <f t="shared" si="35"/>
        <v>0</v>
      </c>
      <c r="CB4">
        <f t="shared" si="36"/>
        <v>0</v>
      </c>
      <c r="CC4">
        <f t="shared" si="37"/>
        <v>0</v>
      </c>
      <c r="CK4">
        <f t="shared" si="38"/>
        <v>0</v>
      </c>
      <c r="CL4">
        <f t="shared" si="39"/>
        <v>0</v>
      </c>
      <c r="CM4">
        <f t="shared" si="40"/>
        <v>0</v>
      </c>
      <c r="CU4">
        <f t="shared" si="41"/>
        <v>0</v>
      </c>
      <c r="CV4">
        <f t="shared" si="42"/>
        <v>0</v>
      </c>
      <c r="CW4">
        <f t="shared" si="43"/>
        <v>0</v>
      </c>
    </row>
    <row r="5" spans="1:108" x14ac:dyDescent="0.3">
      <c r="A5">
        <v>4</v>
      </c>
      <c r="B5" t="str">
        <f t="shared" si="0"/>
        <v>fix</v>
      </c>
      <c r="C5" s="14">
        <f t="shared" si="13"/>
        <v>0</v>
      </c>
      <c r="D5" s="16">
        <f t="shared" si="1"/>
        <v>0</v>
      </c>
      <c r="E5" s="17" t="str">
        <f t="shared" si="2"/>
        <v>-</v>
      </c>
      <c r="F5" s="16">
        <f t="shared" si="3"/>
        <v>0</v>
      </c>
      <c r="G5" s="17" t="str">
        <f t="shared" si="14"/>
        <v>-</v>
      </c>
      <c r="H5" s="16">
        <f t="shared" si="4"/>
        <v>0</v>
      </c>
      <c r="I5" s="17" t="str">
        <f t="shared" si="15"/>
        <v>-</v>
      </c>
      <c r="J5" s="16">
        <f t="shared" si="5"/>
        <v>0</v>
      </c>
      <c r="K5" s="17" t="str">
        <f t="shared" si="16"/>
        <v>-</v>
      </c>
      <c r="L5" s="16">
        <f t="shared" si="6"/>
        <v>0</v>
      </c>
      <c r="M5" s="17" t="str">
        <f t="shared" si="17"/>
        <v>-</v>
      </c>
      <c r="N5" s="16">
        <f t="shared" si="7"/>
        <v>0</v>
      </c>
      <c r="O5" s="17" t="str">
        <f t="shared" si="18"/>
        <v>-</v>
      </c>
      <c r="P5" s="16">
        <f t="shared" si="8"/>
        <v>0</v>
      </c>
      <c r="Q5" s="17" t="str">
        <f t="shared" si="9"/>
        <v>-</v>
      </c>
      <c r="R5" s="16">
        <f t="shared" si="10"/>
        <v>0</v>
      </c>
      <c r="S5" s="17" t="str">
        <f t="shared" si="11"/>
        <v>-</v>
      </c>
      <c r="T5" s="15">
        <f t="shared" si="12"/>
        <v>0</v>
      </c>
      <c r="U5"/>
      <c r="V5">
        <f t="shared" si="19"/>
        <v>4</v>
      </c>
      <c r="AC5">
        <f t="shared" si="20"/>
        <v>0</v>
      </c>
      <c r="AD5">
        <f t="shared" si="21"/>
        <v>0</v>
      </c>
      <c r="AE5">
        <f t="shared" si="22"/>
        <v>0</v>
      </c>
      <c r="AM5">
        <f t="shared" si="23"/>
        <v>0</v>
      </c>
      <c r="AN5">
        <f t="shared" si="24"/>
        <v>0</v>
      </c>
      <c r="AO5">
        <f t="shared" si="25"/>
        <v>0</v>
      </c>
      <c r="AW5">
        <f t="shared" si="26"/>
        <v>0</v>
      </c>
      <c r="AX5">
        <f t="shared" si="27"/>
        <v>0</v>
      </c>
      <c r="AY5">
        <f t="shared" si="28"/>
        <v>0</v>
      </c>
      <c r="BG5">
        <f t="shared" si="29"/>
        <v>0</v>
      </c>
      <c r="BH5">
        <f t="shared" si="30"/>
        <v>0</v>
      </c>
      <c r="BI5">
        <f t="shared" si="31"/>
        <v>0</v>
      </c>
      <c r="BQ5">
        <f t="shared" si="32"/>
        <v>0</v>
      </c>
      <c r="BR5">
        <f t="shared" si="33"/>
        <v>0</v>
      </c>
      <c r="BS5">
        <f t="shared" si="34"/>
        <v>0</v>
      </c>
      <c r="CA5">
        <f t="shared" si="35"/>
        <v>0</v>
      </c>
      <c r="CB5">
        <f t="shared" si="36"/>
        <v>0</v>
      </c>
      <c r="CC5">
        <f t="shared" si="37"/>
        <v>0</v>
      </c>
      <c r="CK5">
        <f t="shared" si="38"/>
        <v>0</v>
      </c>
      <c r="CL5">
        <f t="shared" si="39"/>
        <v>0</v>
      </c>
      <c r="CM5">
        <f t="shared" si="40"/>
        <v>0</v>
      </c>
      <c r="CU5">
        <f t="shared" si="41"/>
        <v>0</v>
      </c>
      <c r="CV5">
        <f t="shared" si="42"/>
        <v>0</v>
      </c>
      <c r="CW5">
        <f t="shared" si="43"/>
        <v>0</v>
      </c>
    </row>
    <row r="6" spans="1:108" x14ac:dyDescent="0.3">
      <c r="A6">
        <v>5</v>
      </c>
      <c r="B6" t="str">
        <f t="shared" si="0"/>
        <v>fix</v>
      </c>
      <c r="C6" s="14">
        <f t="shared" si="13"/>
        <v>0</v>
      </c>
      <c r="D6" s="16">
        <f t="shared" si="1"/>
        <v>0</v>
      </c>
      <c r="E6" s="17" t="str">
        <f t="shared" si="2"/>
        <v>-</v>
      </c>
      <c r="F6" s="16">
        <f t="shared" si="3"/>
        <v>0</v>
      </c>
      <c r="G6" s="17" t="str">
        <f t="shared" si="14"/>
        <v>-</v>
      </c>
      <c r="H6" s="16">
        <f t="shared" si="4"/>
        <v>0</v>
      </c>
      <c r="I6" s="17" t="str">
        <f t="shared" si="15"/>
        <v>-</v>
      </c>
      <c r="J6" s="16">
        <f t="shared" si="5"/>
        <v>0</v>
      </c>
      <c r="K6" s="17" t="str">
        <f t="shared" si="16"/>
        <v>-</v>
      </c>
      <c r="L6" s="16">
        <f t="shared" si="6"/>
        <v>0</v>
      </c>
      <c r="M6" s="17" t="str">
        <f t="shared" si="17"/>
        <v>-</v>
      </c>
      <c r="N6" s="16">
        <f t="shared" si="7"/>
        <v>0</v>
      </c>
      <c r="O6" s="17" t="str">
        <f t="shared" si="18"/>
        <v>-</v>
      </c>
      <c r="P6" s="16">
        <f t="shared" si="8"/>
        <v>0</v>
      </c>
      <c r="Q6" s="17" t="str">
        <f t="shared" si="9"/>
        <v>-</v>
      </c>
      <c r="R6" s="16">
        <f t="shared" si="10"/>
        <v>0</v>
      </c>
      <c r="S6" s="17" t="str">
        <f t="shared" si="11"/>
        <v>-</v>
      </c>
      <c r="T6" s="15">
        <f t="shared" si="12"/>
        <v>0</v>
      </c>
      <c r="U6"/>
      <c r="V6">
        <f t="shared" si="19"/>
        <v>5</v>
      </c>
      <c r="AC6">
        <f t="shared" si="20"/>
        <v>0</v>
      </c>
      <c r="AD6">
        <f t="shared" si="21"/>
        <v>0</v>
      </c>
      <c r="AE6">
        <f t="shared" si="22"/>
        <v>0</v>
      </c>
      <c r="AM6">
        <f t="shared" si="23"/>
        <v>0</v>
      </c>
      <c r="AN6">
        <f t="shared" si="24"/>
        <v>0</v>
      </c>
      <c r="AO6">
        <f t="shared" si="25"/>
        <v>0</v>
      </c>
      <c r="AW6">
        <f t="shared" si="26"/>
        <v>0</v>
      </c>
      <c r="AX6">
        <f t="shared" si="27"/>
        <v>0</v>
      </c>
      <c r="AY6">
        <f t="shared" si="28"/>
        <v>0</v>
      </c>
      <c r="BG6">
        <f t="shared" si="29"/>
        <v>0</v>
      </c>
      <c r="BH6">
        <f t="shared" si="30"/>
        <v>0</v>
      </c>
      <c r="BI6">
        <f t="shared" si="31"/>
        <v>0</v>
      </c>
      <c r="BQ6">
        <f t="shared" si="32"/>
        <v>0</v>
      </c>
      <c r="BR6">
        <f t="shared" si="33"/>
        <v>0</v>
      </c>
      <c r="BS6">
        <f t="shared" si="34"/>
        <v>0</v>
      </c>
      <c r="CA6">
        <f t="shared" si="35"/>
        <v>0</v>
      </c>
      <c r="CB6">
        <f t="shared" si="36"/>
        <v>0</v>
      </c>
      <c r="CC6">
        <f t="shared" si="37"/>
        <v>0</v>
      </c>
      <c r="CK6">
        <f t="shared" si="38"/>
        <v>0</v>
      </c>
      <c r="CL6">
        <f t="shared" si="39"/>
        <v>0</v>
      </c>
      <c r="CM6">
        <f t="shared" si="40"/>
        <v>0</v>
      </c>
      <c r="CU6">
        <f t="shared" si="41"/>
        <v>0</v>
      </c>
      <c r="CV6">
        <f t="shared" si="42"/>
        <v>0</v>
      </c>
      <c r="CW6">
        <f t="shared" si="43"/>
        <v>0</v>
      </c>
    </row>
    <row r="7" spans="1:108" x14ac:dyDescent="0.3">
      <c r="A7">
        <v>6</v>
      </c>
      <c r="B7" t="str">
        <f t="shared" si="0"/>
        <v>fix</v>
      </c>
      <c r="C7" s="14">
        <f t="shared" si="13"/>
        <v>0</v>
      </c>
      <c r="D7" s="16">
        <f t="shared" si="1"/>
        <v>0</v>
      </c>
      <c r="E7" s="17" t="str">
        <f t="shared" si="2"/>
        <v>-</v>
      </c>
      <c r="F7" s="16">
        <f t="shared" si="3"/>
        <v>0</v>
      </c>
      <c r="G7" s="17" t="str">
        <f t="shared" si="14"/>
        <v>-</v>
      </c>
      <c r="H7" s="16">
        <f t="shared" si="4"/>
        <v>0</v>
      </c>
      <c r="I7" s="17" t="str">
        <f t="shared" si="15"/>
        <v>-</v>
      </c>
      <c r="J7" s="16">
        <f t="shared" si="5"/>
        <v>0</v>
      </c>
      <c r="K7" s="17" t="str">
        <f t="shared" si="16"/>
        <v>-</v>
      </c>
      <c r="L7" s="16">
        <f t="shared" si="6"/>
        <v>0</v>
      </c>
      <c r="M7" s="17" t="str">
        <f t="shared" si="17"/>
        <v>-</v>
      </c>
      <c r="N7" s="16">
        <f t="shared" si="7"/>
        <v>0</v>
      </c>
      <c r="O7" s="17" t="str">
        <f t="shared" si="18"/>
        <v>-</v>
      </c>
      <c r="P7" s="16">
        <f t="shared" si="8"/>
        <v>0</v>
      </c>
      <c r="Q7" s="17" t="str">
        <f t="shared" si="9"/>
        <v>-</v>
      </c>
      <c r="R7" s="16">
        <f t="shared" si="10"/>
        <v>0</v>
      </c>
      <c r="S7" s="17" t="str">
        <f t="shared" si="11"/>
        <v>-</v>
      </c>
      <c r="T7" s="15">
        <f t="shared" si="12"/>
        <v>0</v>
      </c>
      <c r="U7"/>
      <c r="V7">
        <f t="shared" si="19"/>
        <v>6</v>
      </c>
      <c r="AC7">
        <f t="shared" si="20"/>
        <v>0</v>
      </c>
      <c r="AD7">
        <f t="shared" si="21"/>
        <v>0</v>
      </c>
      <c r="AE7">
        <f t="shared" si="22"/>
        <v>0</v>
      </c>
      <c r="AM7">
        <f t="shared" si="23"/>
        <v>0</v>
      </c>
      <c r="AN7">
        <f t="shared" si="24"/>
        <v>0</v>
      </c>
      <c r="AO7">
        <f t="shared" si="25"/>
        <v>0</v>
      </c>
      <c r="AW7">
        <f t="shared" si="26"/>
        <v>0</v>
      </c>
      <c r="AX7">
        <f t="shared" si="27"/>
        <v>0</v>
      </c>
      <c r="AY7">
        <f t="shared" si="28"/>
        <v>0</v>
      </c>
      <c r="BG7">
        <f t="shared" si="29"/>
        <v>0</v>
      </c>
      <c r="BH7">
        <f t="shared" si="30"/>
        <v>0</v>
      </c>
      <c r="BI7">
        <f t="shared" si="31"/>
        <v>0</v>
      </c>
      <c r="BQ7">
        <f t="shared" si="32"/>
        <v>0</v>
      </c>
      <c r="BR7">
        <f t="shared" si="33"/>
        <v>0</v>
      </c>
      <c r="BS7">
        <f t="shared" si="34"/>
        <v>0</v>
      </c>
      <c r="CA7">
        <f t="shared" si="35"/>
        <v>0</v>
      </c>
      <c r="CB7">
        <f t="shared" si="36"/>
        <v>0</v>
      </c>
      <c r="CC7">
        <f t="shared" si="37"/>
        <v>0</v>
      </c>
      <c r="CK7">
        <f t="shared" si="38"/>
        <v>0</v>
      </c>
      <c r="CL7">
        <f t="shared" si="39"/>
        <v>0</v>
      </c>
      <c r="CM7">
        <f t="shared" si="40"/>
        <v>0</v>
      </c>
      <c r="CU7">
        <f t="shared" si="41"/>
        <v>0</v>
      </c>
      <c r="CV7">
        <f t="shared" si="42"/>
        <v>0</v>
      </c>
      <c r="CW7">
        <f t="shared" si="43"/>
        <v>0</v>
      </c>
    </row>
    <row r="8" spans="1:108" x14ac:dyDescent="0.3">
      <c r="A8">
        <v>7</v>
      </c>
      <c r="B8" t="str">
        <f t="shared" si="0"/>
        <v>fix</v>
      </c>
      <c r="C8" s="14">
        <f t="shared" si="13"/>
        <v>0</v>
      </c>
      <c r="D8" s="16">
        <f t="shared" si="1"/>
        <v>0</v>
      </c>
      <c r="E8" s="17" t="str">
        <f t="shared" si="2"/>
        <v>-</v>
      </c>
      <c r="F8" s="16">
        <f t="shared" si="3"/>
        <v>0</v>
      </c>
      <c r="G8" s="17" t="str">
        <f t="shared" si="14"/>
        <v>-</v>
      </c>
      <c r="H8" s="16">
        <f t="shared" si="4"/>
        <v>0</v>
      </c>
      <c r="I8" s="17" t="str">
        <f t="shared" si="15"/>
        <v>-</v>
      </c>
      <c r="J8" s="16">
        <f t="shared" si="5"/>
        <v>0</v>
      </c>
      <c r="K8" s="17" t="str">
        <f t="shared" si="16"/>
        <v>-</v>
      </c>
      <c r="L8" s="16">
        <f t="shared" si="6"/>
        <v>0</v>
      </c>
      <c r="M8" s="17" t="str">
        <f t="shared" si="17"/>
        <v>-</v>
      </c>
      <c r="N8" s="16">
        <f t="shared" si="7"/>
        <v>0</v>
      </c>
      <c r="O8" s="17" t="str">
        <f t="shared" si="18"/>
        <v>-</v>
      </c>
      <c r="P8" s="16">
        <f t="shared" si="8"/>
        <v>0</v>
      </c>
      <c r="Q8" s="17" t="str">
        <f t="shared" si="9"/>
        <v>-</v>
      </c>
      <c r="R8" s="16">
        <f t="shared" si="10"/>
        <v>0</v>
      </c>
      <c r="S8" s="17" t="str">
        <f t="shared" si="11"/>
        <v>-</v>
      </c>
      <c r="T8" s="15">
        <f t="shared" si="12"/>
        <v>0</v>
      </c>
      <c r="U8"/>
      <c r="V8">
        <f t="shared" si="19"/>
        <v>7</v>
      </c>
      <c r="AC8">
        <f t="shared" si="20"/>
        <v>0</v>
      </c>
      <c r="AD8">
        <f t="shared" si="21"/>
        <v>0</v>
      </c>
      <c r="AE8">
        <f t="shared" si="22"/>
        <v>0</v>
      </c>
      <c r="AM8">
        <f t="shared" si="23"/>
        <v>0</v>
      </c>
      <c r="AN8">
        <f t="shared" si="24"/>
        <v>0</v>
      </c>
      <c r="AO8">
        <f t="shared" si="25"/>
        <v>0</v>
      </c>
      <c r="AW8">
        <f t="shared" si="26"/>
        <v>0</v>
      </c>
      <c r="AX8">
        <f t="shared" si="27"/>
        <v>0</v>
      </c>
      <c r="AY8">
        <f t="shared" si="28"/>
        <v>0</v>
      </c>
      <c r="BG8">
        <f t="shared" si="29"/>
        <v>0</v>
      </c>
      <c r="BH8">
        <f t="shared" si="30"/>
        <v>0</v>
      </c>
      <c r="BI8">
        <f t="shared" si="31"/>
        <v>0</v>
      </c>
      <c r="BQ8">
        <f t="shared" si="32"/>
        <v>0</v>
      </c>
      <c r="BR8">
        <f t="shared" si="33"/>
        <v>0</v>
      </c>
      <c r="BS8">
        <f t="shared" si="34"/>
        <v>0</v>
      </c>
      <c r="CA8">
        <f t="shared" si="35"/>
        <v>0</v>
      </c>
      <c r="CB8">
        <f t="shared" si="36"/>
        <v>0</v>
      </c>
      <c r="CC8">
        <f t="shared" si="37"/>
        <v>0</v>
      </c>
      <c r="CK8">
        <f t="shared" si="38"/>
        <v>0</v>
      </c>
      <c r="CL8">
        <f t="shared" si="39"/>
        <v>0</v>
      </c>
      <c r="CM8">
        <f t="shared" si="40"/>
        <v>0</v>
      </c>
      <c r="CU8">
        <f t="shared" si="41"/>
        <v>0</v>
      </c>
      <c r="CV8">
        <f t="shared" si="42"/>
        <v>0</v>
      </c>
      <c r="CW8">
        <f t="shared" si="43"/>
        <v>0</v>
      </c>
    </row>
    <row r="9" spans="1:108" x14ac:dyDescent="0.3">
      <c r="A9">
        <v>8</v>
      </c>
      <c r="B9" t="str">
        <f t="shared" si="0"/>
        <v>fix</v>
      </c>
      <c r="C9" s="14">
        <f t="shared" si="13"/>
        <v>0</v>
      </c>
      <c r="D9" s="16">
        <f t="shared" si="1"/>
        <v>0</v>
      </c>
      <c r="E9" s="17" t="str">
        <f t="shared" si="2"/>
        <v>-</v>
      </c>
      <c r="F9" s="16">
        <f t="shared" si="3"/>
        <v>0</v>
      </c>
      <c r="G9" s="17" t="str">
        <f t="shared" si="14"/>
        <v>-</v>
      </c>
      <c r="H9" s="16">
        <f t="shared" si="4"/>
        <v>0</v>
      </c>
      <c r="I9" s="17" t="str">
        <f t="shared" si="15"/>
        <v>-</v>
      </c>
      <c r="J9" s="16">
        <f t="shared" si="5"/>
        <v>0</v>
      </c>
      <c r="K9" s="17" t="str">
        <f t="shared" si="16"/>
        <v>-</v>
      </c>
      <c r="L9" s="16">
        <f t="shared" si="6"/>
        <v>0</v>
      </c>
      <c r="M9" s="17" t="str">
        <f t="shared" si="17"/>
        <v>-</v>
      </c>
      <c r="N9" s="16">
        <f t="shared" si="7"/>
        <v>0</v>
      </c>
      <c r="O9" s="17" t="str">
        <f t="shared" si="18"/>
        <v>-</v>
      </c>
      <c r="P9" s="16">
        <f t="shared" si="8"/>
        <v>0</v>
      </c>
      <c r="Q9" s="17" t="str">
        <f t="shared" si="9"/>
        <v>-</v>
      </c>
      <c r="R9" s="16">
        <f t="shared" si="10"/>
        <v>0</v>
      </c>
      <c r="S9" s="17" t="str">
        <f t="shared" si="11"/>
        <v>-</v>
      </c>
      <c r="T9" s="15">
        <f t="shared" si="12"/>
        <v>0</v>
      </c>
      <c r="U9"/>
      <c r="V9">
        <f t="shared" si="19"/>
        <v>8</v>
      </c>
      <c r="AC9">
        <f t="shared" si="20"/>
        <v>0</v>
      </c>
      <c r="AD9">
        <f t="shared" si="21"/>
        <v>0</v>
      </c>
      <c r="AE9">
        <f t="shared" si="22"/>
        <v>0</v>
      </c>
      <c r="AM9">
        <f t="shared" si="23"/>
        <v>0</v>
      </c>
      <c r="AN9">
        <f t="shared" si="24"/>
        <v>0</v>
      </c>
      <c r="AO9">
        <f t="shared" si="25"/>
        <v>0</v>
      </c>
      <c r="AW9">
        <f t="shared" si="26"/>
        <v>0</v>
      </c>
      <c r="AX9">
        <f t="shared" si="27"/>
        <v>0</v>
      </c>
      <c r="AY9">
        <f t="shared" si="28"/>
        <v>0</v>
      </c>
      <c r="BG9">
        <f t="shared" si="29"/>
        <v>0</v>
      </c>
      <c r="BH9">
        <f t="shared" si="30"/>
        <v>0</v>
      </c>
      <c r="BI9">
        <f t="shared" si="31"/>
        <v>0</v>
      </c>
      <c r="BQ9">
        <f t="shared" si="32"/>
        <v>0</v>
      </c>
      <c r="BR9">
        <f t="shared" si="33"/>
        <v>0</v>
      </c>
      <c r="BS9">
        <f t="shared" si="34"/>
        <v>0</v>
      </c>
      <c r="CA9">
        <f t="shared" si="35"/>
        <v>0</v>
      </c>
      <c r="CB9">
        <f t="shared" si="36"/>
        <v>0</v>
      </c>
      <c r="CC9">
        <f t="shared" si="37"/>
        <v>0</v>
      </c>
      <c r="CK9">
        <f t="shared" si="38"/>
        <v>0</v>
      </c>
      <c r="CL9">
        <f t="shared" si="39"/>
        <v>0</v>
      </c>
      <c r="CM9">
        <f t="shared" si="40"/>
        <v>0</v>
      </c>
      <c r="CU9">
        <f t="shared" si="41"/>
        <v>0</v>
      </c>
      <c r="CV9">
        <f t="shared" si="42"/>
        <v>0</v>
      </c>
      <c r="CW9">
        <f t="shared" si="43"/>
        <v>0</v>
      </c>
    </row>
    <row r="10" spans="1:108" x14ac:dyDescent="0.3">
      <c r="A10">
        <v>9</v>
      </c>
      <c r="B10" t="str">
        <f t="shared" si="0"/>
        <v>fix</v>
      </c>
      <c r="C10" s="14">
        <f t="shared" si="13"/>
        <v>0</v>
      </c>
      <c r="D10" s="16">
        <f t="shared" si="1"/>
        <v>0</v>
      </c>
      <c r="E10" s="17" t="str">
        <f t="shared" si="2"/>
        <v>-</v>
      </c>
      <c r="F10" s="16">
        <f t="shared" si="3"/>
        <v>0</v>
      </c>
      <c r="G10" s="17" t="str">
        <f t="shared" si="14"/>
        <v>-</v>
      </c>
      <c r="H10" s="16">
        <f t="shared" si="4"/>
        <v>0</v>
      </c>
      <c r="I10" s="17" t="str">
        <f t="shared" si="15"/>
        <v>-</v>
      </c>
      <c r="J10" s="16">
        <f t="shared" si="5"/>
        <v>0</v>
      </c>
      <c r="K10" s="17" t="str">
        <f t="shared" si="16"/>
        <v>-</v>
      </c>
      <c r="L10" s="16">
        <f t="shared" si="6"/>
        <v>0</v>
      </c>
      <c r="M10" s="17" t="str">
        <f t="shared" si="17"/>
        <v>-</v>
      </c>
      <c r="N10" s="16">
        <f t="shared" si="7"/>
        <v>0</v>
      </c>
      <c r="O10" s="17" t="str">
        <f t="shared" si="18"/>
        <v>-</v>
      </c>
      <c r="P10" s="16">
        <f t="shared" si="8"/>
        <v>0</v>
      </c>
      <c r="Q10" s="17" t="str">
        <f t="shared" si="9"/>
        <v>-</v>
      </c>
      <c r="R10" s="16">
        <f t="shared" si="10"/>
        <v>0</v>
      </c>
      <c r="S10" s="17" t="str">
        <f t="shared" si="11"/>
        <v>-</v>
      </c>
      <c r="T10" s="15">
        <f t="shared" si="12"/>
        <v>0</v>
      </c>
      <c r="U10"/>
      <c r="V10">
        <f t="shared" si="19"/>
        <v>9</v>
      </c>
      <c r="AC10">
        <f t="shared" si="20"/>
        <v>0</v>
      </c>
      <c r="AD10">
        <f t="shared" si="21"/>
        <v>0</v>
      </c>
      <c r="AE10">
        <f t="shared" si="22"/>
        <v>0</v>
      </c>
      <c r="AM10">
        <f t="shared" si="23"/>
        <v>0</v>
      </c>
      <c r="AN10">
        <f t="shared" si="24"/>
        <v>0</v>
      </c>
      <c r="AO10">
        <f t="shared" si="25"/>
        <v>0</v>
      </c>
      <c r="AW10">
        <f t="shared" si="26"/>
        <v>0</v>
      </c>
      <c r="AX10">
        <f t="shared" si="27"/>
        <v>0</v>
      </c>
      <c r="AY10">
        <f t="shared" si="28"/>
        <v>0</v>
      </c>
      <c r="BG10">
        <f t="shared" si="29"/>
        <v>0</v>
      </c>
      <c r="BH10">
        <f t="shared" si="30"/>
        <v>0</v>
      </c>
      <c r="BI10">
        <f t="shared" si="31"/>
        <v>0</v>
      </c>
      <c r="BQ10">
        <f t="shared" si="32"/>
        <v>0</v>
      </c>
      <c r="BR10">
        <f t="shared" si="33"/>
        <v>0</v>
      </c>
      <c r="BS10">
        <f t="shared" si="34"/>
        <v>0</v>
      </c>
      <c r="CA10">
        <f t="shared" si="35"/>
        <v>0</v>
      </c>
      <c r="CB10">
        <f t="shared" si="36"/>
        <v>0</v>
      </c>
      <c r="CC10">
        <f t="shared" si="37"/>
        <v>0</v>
      </c>
      <c r="CK10">
        <f t="shared" si="38"/>
        <v>0</v>
      </c>
      <c r="CL10">
        <f t="shared" si="39"/>
        <v>0</v>
      </c>
      <c r="CM10">
        <f t="shared" si="40"/>
        <v>0</v>
      </c>
      <c r="CU10">
        <f t="shared" si="41"/>
        <v>0</v>
      </c>
      <c r="CV10">
        <f t="shared" si="42"/>
        <v>0</v>
      </c>
      <c r="CW10">
        <f t="shared" si="43"/>
        <v>0</v>
      </c>
    </row>
    <row r="11" spans="1:108" x14ac:dyDescent="0.3">
      <c r="A11">
        <v>10</v>
      </c>
      <c r="B11" t="str">
        <f t="shared" si="0"/>
        <v>fix</v>
      </c>
      <c r="C11" s="14">
        <f t="shared" si="13"/>
        <v>0</v>
      </c>
      <c r="D11" s="16">
        <f t="shared" si="1"/>
        <v>0</v>
      </c>
      <c r="E11" s="17" t="str">
        <f t="shared" si="2"/>
        <v>-</v>
      </c>
      <c r="F11" s="16">
        <f t="shared" si="3"/>
        <v>0</v>
      </c>
      <c r="G11" s="17" t="str">
        <f t="shared" si="14"/>
        <v>-</v>
      </c>
      <c r="H11" s="16">
        <f t="shared" si="4"/>
        <v>0</v>
      </c>
      <c r="I11" s="17" t="str">
        <f t="shared" si="15"/>
        <v>-</v>
      </c>
      <c r="J11" s="16">
        <f t="shared" si="5"/>
        <v>0</v>
      </c>
      <c r="K11" s="17" t="str">
        <f t="shared" si="16"/>
        <v>-</v>
      </c>
      <c r="L11" s="16">
        <f t="shared" si="6"/>
        <v>0</v>
      </c>
      <c r="M11" s="17" t="str">
        <f t="shared" si="17"/>
        <v>-</v>
      </c>
      <c r="N11" s="16">
        <f t="shared" si="7"/>
        <v>0</v>
      </c>
      <c r="O11" s="17" t="str">
        <f t="shared" si="18"/>
        <v>-</v>
      </c>
      <c r="P11" s="16">
        <f t="shared" si="8"/>
        <v>0</v>
      </c>
      <c r="Q11" s="17" t="str">
        <f t="shared" si="9"/>
        <v>-</v>
      </c>
      <c r="R11" s="16">
        <f t="shared" si="10"/>
        <v>0</v>
      </c>
      <c r="S11" s="17" t="str">
        <f t="shared" si="11"/>
        <v>-</v>
      </c>
      <c r="T11" s="15">
        <f t="shared" si="12"/>
        <v>0</v>
      </c>
      <c r="U11"/>
      <c r="V11">
        <f t="shared" si="19"/>
        <v>10</v>
      </c>
      <c r="AC11">
        <f t="shared" si="20"/>
        <v>0</v>
      </c>
      <c r="AD11">
        <f t="shared" si="21"/>
        <v>0</v>
      </c>
      <c r="AE11">
        <f t="shared" si="22"/>
        <v>0</v>
      </c>
      <c r="AM11">
        <f t="shared" si="23"/>
        <v>0</v>
      </c>
      <c r="AN11">
        <f t="shared" si="24"/>
        <v>0</v>
      </c>
      <c r="AO11">
        <f t="shared" si="25"/>
        <v>0</v>
      </c>
      <c r="AW11">
        <f t="shared" si="26"/>
        <v>0</v>
      </c>
      <c r="AX11">
        <f t="shared" si="27"/>
        <v>0</v>
      </c>
      <c r="AY11">
        <f t="shared" si="28"/>
        <v>0</v>
      </c>
      <c r="BG11">
        <f t="shared" si="29"/>
        <v>0</v>
      </c>
      <c r="BH11">
        <f t="shared" si="30"/>
        <v>0</v>
      </c>
      <c r="BI11">
        <f t="shared" si="31"/>
        <v>0</v>
      </c>
      <c r="BQ11">
        <f t="shared" si="32"/>
        <v>0</v>
      </c>
      <c r="BR11">
        <f t="shared" si="33"/>
        <v>0</v>
      </c>
      <c r="BS11">
        <f t="shared" si="34"/>
        <v>0</v>
      </c>
      <c r="CA11">
        <f t="shared" si="35"/>
        <v>0</v>
      </c>
      <c r="CB11">
        <f t="shared" si="36"/>
        <v>0</v>
      </c>
      <c r="CC11">
        <f t="shared" si="37"/>
        <v>0</v>
      </c>
      <c r="CK11">
        <f t="shared" si="38"/>
        <v>0</v>
      </c>
      <c r="CL11">
        <f t="shared" si="39"/>
        <v>0</v>
      </c>
      <c r="CM11">
        <f t="shared" si="40"/>
        <v>0</v>
      </c>
      <c r="CU11">
        <f t="shared" si="41"/>
        <v>0</v>
      </c>
      <c r="CV11">
        <f t="shared" si="42"/>
        <v>0</v>
      </c>
      <c r="CW11">
        <f t="shared" si="43"/>
        <v>0</v>
      </c>
    </row>
    <row r="12" spans="1:108" x14ac:dyDescent="0.3">
      <c r="A12">
        <v>11</v>
      </c>
      <c r="B12" t="str">
        <f t="shared" si="0"/>
        <v>fix</v>
      </c>
      <c r="C12" s="14">
        <f t="shared" si="13"/>
        <v>0</v>
      </c>
      <c r="D12" s="16">
        <f t="shared" si="1"/>
        <v>0</v>
      </c>
      <c r="E12" s="17" t="str">
        <f t="shared" si="2"/>
        <v>-</v>
      </c>
      <c r="F12" s="16">
        <f t="shared" si="3"/>
        <v>0</v>
      </c>
      <c r="G12" s="17" t="str">
        <f t="shared" si="14"/>
        <v>-</v>
      </c>
      <c r="H12" s="16">
        <f t="shared" si="4"/>
        <v>0</v>
      </c>
      <c r="I12" s="17" t="str">
        <f t="shared" si="15"/>
        <v>-</v>
      </c>
      <c r="J12" s="16">
        <f t="shared" si="5"/>
        <v>0</v>
      </c>
      <c r="K12" s="17" t="str">
        <f t="shared" si="16"/>
        <v>-</v>
      </c>
      <c r="L12" s="16">
        <f t="shared" si="6"/>
        <v>0</v>
      </c>
      <c r="M12" s="17" t="str">
        <f t="shared" si="17"/>
        <v>-</v>
      </c>
      <c r="N12" s="16">
        <f t="shared" si="7"/>
        <v>0</v>
      </c>
      <c r="O12" s="17" t="str">
        <f t="shared" si="18"/>
        <v>-</v>
      </c>
      <c r="P12" s="16">
        <f t="shared" si="8"/>
        <v>0</v>
      </c>
      <c r="Q12" s="17" t="str">
        <f t="shared" si="9"/>
        <v>-</v>
      </c>
      <c r="R12" s="16">
        <f t="shared" si="10"/>
        <v>0</v>
      </c>
      <c r="S12" s="17" t="str">
        <f t="shared" si="11"/>
        <v>-</v>
      </c>
      <c r="T12" s="15">
        <f t="shared" si="12"/>
        <v>0</v>
      </c>
      <c r="U12"/>
      <c r="V12">
        <f t="shared" si="19"/>
        <v>11</v>
      </c>
      <c r="AC12">
        <f t="shared" si="20"/>
        <v>0</v>
      </c>
      <c r="AD12">
        <f t="shared" si="21"/>
        <v>0</v>
      </c>
      <c r="AE12">
        <f t="shared" si="22"/>
        <v>0</v>
      </c>
      <c r="AM12">
        <f t="shared" si="23"/>
        <v>0</v>
      </c>
      <c r="AN12">
        <f t="shared" si="24"/>
        <v>0</v>
      </c>
      <c r="AO12">
        <f t="shared" si="25"/>
        <v>0</v>
      </c>
      <c r="AW12">
        <f t="shared" si="26"/>
        <v>0</v>
      </c>
      <c r="AX12">
        <f t="shared" si="27"/>
        <v>0</v>
      </c>
      <c r="AY12">
        <f t="shared" si="28"/>
        <v>0</v>
      </c>
      <c r="BG12">
        <f t="shared" si="29"/>
        <v>0</v>
      </c>
      <c r="BH12">
        <f t="shared" si="30"/>
        <v>0</v>
      </c>
      <c r="BI12">
        <f t="shared" si="31"/>
        <v>0</v>
      </c>
      <c r="BQ12">
        <f t="shared" si="32"/>
        <v>0</v>
      </c>
      <c r="BR12">
        <f t="shared" si="33"/>
        <v>0</v>
      </c>
      <c r="BS12">
        <f t="shared" si="34"/>
        <v>0</v>
      </c>
      <c r="CA12">
        <f t="shared" si="35"/>
        <v>0</v>
      </c>
      <c r="CB12">
        <f t="shared" si="36"/>
        <v>0</v>
      </c>
      <c r="CC12">
        <f t="shared" si="37"/>
        <v>0</v>
      </c>
      <c r="CK12">
        <f t="shared" si="38"/>
        <v>0</v>
      </c>
      <c r="CL12">
        <f t="shared" si="39"/>
        <v>0</v>
      </c>
      <c r="CM12">
        <f t="shared" si="40"/>
        <v>0</v>
      </c>
      <c r="CU12">
        <f t="shared" si="41"/>
        <v>0</v>
      </c>
      <c r="CV12">
        <f t="shared" si="42"/>
        <v>0</v>
      </c>
      <c r="CW12">
        <f t="shared" si="43"/>
        <v>0</v>
      </c>
    </row>
    <row r="13" spans="1:108" x14ac:dyDescent="0.3">
      <c r="A13">
        <v>12</v>
      </c>
      <c r="B13" t="str">
        <f t="shared" si="0"/>
        <v>fix</v>
      </c>
      <c r="C13" s="14">
        <f t="shared" si="13"/>
        <v>0</v>
      </c>
      <c r="D13" s="16">
        <f t="shared" si="1"/>
        <v>0</v>
      </c>
      <c r="E13" s="17" t="str">
        <f t="shared" si="2"/>
        <v>-</v>
      </c>
      <c r="F13" s="16">
        <f t="shared" si="3"/>
        <v>0</v>
      </c>
      <c r="G13" s="17" t="str">
        <f t="shared" si="14"/>
        <v>-</v>
      </c>
      <c r="H13" s="16">
        <f t="shared" si="4"/>
        <v>0</v>
      </c>
      <c r="I13" s="17" t="str">
        <f t="shared" si="15"/>
        <v>-</v>
      </c>
      <c r="J13" s="16">
        <f t="shared" si="5"/>
        <v>0</v>
      </c>
      <c r="K13" s="17" t="str">
        <f t="shared" si="16"/>
        <v>-</v>
      </c>
      <c r="L13" s="16">
        <f t="shared" si="6"/>
        <v>0</v>
      </c>
      <c r="M13" s="17" t="str">
        <f t="shared" si="17"/>
        <v>-</v>
      </c>
      <c r="N13" s="16">
        <f t="shared" si="7"/>
        <v>0</v>
      </c>
      <c r="O13" s="17" t="str">
        <f t="shared" si="18"/>
        <v>-</v>
      </c>
      <c r="P13" s="16">
        <f t="shared" si="8"/>
        <v>0</v>
      </c>
      <c r="Q13" s="17" t="str">
        <f t="shared" si="9"/>
        <v>-</v>
      </c>
      <c r="R13" s="16">
        <f t="shared" si="10"/>
        <v>0</v>
      </c>
      <c r="S13" s="17" t="str">
        <f t="shared" si="11"/>
        <v>-</v>
      </c>
      <c r="T13" s="15">
        <f t="shared" si="12"/>
        <v>0</v>
      </c>
      <c r="U13"/>
      <c r="V13">
        <f t="shared" si="19"/>
        <v>12</v>
      </c>
      <c r="AC13">
        <f t="shared" si="20"/>
        <v>0</v>
      </c>
      <c r="AD13">
        <f t="shared" si="21"/>
        <v>0</v>
      </c>
      <c r="AE13">
        <f t="shared" si="22"/>
        <v>0</v>
      </c>
      <c r="AM13">
        <f t="shared" si="23"/>
        <v>0</v>
      </c>
      <c r="AN13">
        <f t="shared" si="24"/>
        <v>0</v>
      </c>
      <c r="AO13">
        <f t="shared" si="25"/>
        <v>0</v>
      </c>
      <c r="AW13">
        <f t="shared" si="26"/>
        <v>0</v>
      </c>
      <c r="AX13">
        <f t="shared" si="27"/>
        <v>0</v>
      </c>
      <c r="AY13">
        <f t="shared" si="28"/>
        <v>0</v>
      </c>
      <c r="BG13">
        <f t="shared" si="29"/>
        <v>0</v>
      </c>
      <c r="BH13">
        <f t="shared" si="30"/>
        <v>0</v>
      </c>
      <c r="BI13">
        <f t="shared" si="31"/>
        <v>0</v>
      </c>
      <c r="BQ13">
        <f t="shared" si="32"/>
        <v>0</v>
      </c>
      <c r="BR13">
        <f t="shared" si="33"/>
        <v>0</v>
      </c>
      <c r="BS13">
        <f t="shared" si="34"/>
        <v>0</v>
      </c>
      <c r="CA13">
        <f t="shared" si="35"/>
        <v>0</v>
      </c>
      <c r="CB13">
        <f t="shared" si="36"/>
        <v>0</v>
      </c>
      <c r="CC13">
        <f t="shared" si="37"/>
        <v>0</v>
      </c>
      <c r="CK13">
        <f t="shared" si="38"/>
        <v>0</v>
      </c>
      <c r="CL13">
        <f t="shared" si="39"/>
        <v>0</v>
      </c>
      <c r="CM13">
        <f t="shared" si="40"/>
        <v>0</v>
      </c>
      <c r="CU13">
        <f t="shared" si="41"/>
        <v>0</v>
      </c>
      <c r="CV13">
        <f t="shared" si="42"/>
        <v>0</v>
      </c>
      <c r="CW13">
        <f t="shared" si="43"/>
        <v>0</v>
      </c>
    </row>
    <row r="14" spans="1:108" x14ac:dyDescent="0.3">
      <c r="A14">
        <v>13</v>
      </c>
      <c r="B14" t="str">
        <f t="shared" si="0"/>
        <v>fix</v>
      </c>
      <c r="C14" s="14">
        <f t="shared" si="13"/>
        <v>0</v>
      </c>
      <c r="D14" s="16">
        <f t="shared" ref="D14:D50" si="44">Y14</f>
        <v>0</v>
      </c>
      <c r="E14" s="17" t="str">
        <f t="shared" ref="E14:E50" si="45">IF(AF14&gt;0,AF14,"-")</f>
        <v>-</v>
      </c>
      <c r="F14" s="16">
        <f t="shared" ref="F14:F50" si="46">AI14</f>
        <v>0</v>
      </c>
      <c r="G14" s="17" t="str">
        <f t="shared" si="14"/>
        <v>-</v>
      </c>
      <c r="H14" s="16">
        <f t="shared" ref="H14:H50" si="47">AS14</f>
        <v>0</v>
      </c>
      <c r="I14" s="17" t="str">
        <f t="shared" si="15"/>
        <v>-</v>
      </c>
      <c r="J14" s="16">
        <f t="shared" ref="J14:J50" si="48">BC14</f>
        <v>0</v>
      </c>
      <c r="K14" s="17" t="str">
        <f t="shared" si="16"/>
        <v>-</v>
      </c>
      <c r="L14" s="16">
        <f t="shared" ref="L14:L50" si="49">BM14</f>
        <v>0</v>
      </c>
      <c r="M14" s="17" t="str">
        <f t="shared" si="17"/>
        <v>-</v>
      </c>
      <c r="N14" s="16">
        <f t="shared" ref="N14:N50" si="50">BW14</f>
        <v>0</v>
      </c>
      <c r="O14" s="17" t="str">
        <f t="shared" si="18"/>
        <v>-</v>
      </c>
      <c r="P14" s="16">
        <f t="shared" si="8"/>
        <v>0</v>
      </c>
      <c r="Q14" s="17" t="str">
        <f t="shared" si="9"/>
        <v>-</v>
      </c>
      <c r="R14" s="16">
        <f t="shared" ref="R14:R50" si="51">CQ14</f>
        <v>0</v>
      </c>
      <c r="S14" s="17" t="str">
        <f t="shared" ref="S14:S50" si="52">IF(CV14&gt;0,CV14,"-")</f>
        <v>-</v>
      </c>
      <c r="T14" s="15">
        <f t="shared" ref="T14:T50" si="53">DA14</f>
        <v>0</v>
      </c>
      <c r="U14"/>
      <c r="V14">
        <f t="shared" si="19"/>
        <v>13</v>
      </c>
    </row>
    <row r="15" spans="1:108" x14ac:dyDescent="0.3">
      <c r="A15">
        <v>14</v>
      </c>
      <c r="B15" t="str">
        <f t="shared" si="0"/>
        <v>fix</v>
      </c>
      <c r="C15" s="14">
        <f t="shared" si="13"/>
        <v>0</v>
      </c>
      <c r="D15" s="16">
        <f t="shared" si="44"/>
        <v>0</v>
      </c>
      <c r="E15" s="17" t="str">
        <f t="shared" si="45"/>
        <v>-</v>
      </c>
      <c r="F15" s="16">
        <f t="shared" si="46"/>
        <v>0</v>
      </c>
      <c r="G15" s="17" t="str">
        <f t="shared" si="14"/>
        <v>-</v>
      </c>
      <c r="H15" s="16">
        <f t="shared" si="47"/>
        <v>0</v>
      </c>
      <c r="I15" s="17" t="str">
        <f t="shared" si="15"/>
        <v>-</v>
      </c>
      <c r="J15" s="16">
        <f t="shared" si="48"/>
        <v>0</v>
      </c>
      <c r="K15" s="17" t="str">
        <f t="shared" si="16"/>
        <v>-</v>
      </c>
      <c r="L15" s="16">
        <f t="shared" si="49"/>
        <v>0</v>
      </c>
      <c r="M15" s="17" t="str">
        <f t="shared" si="17"/>
        <v>-</v>
      </c>
      <c r="N15" s="16">
        <f t="shared" si="50"/>
        <v>0</v>
      </c>
      <c r="O15" s="17" t="str">
        <f t="shared" si="18"/>
        <v>-</v>
      </c>
      <c r="P15" s="16">
        <f t="shared" si="8"/>
        <v>0</v>
      </c>
      <c r="Q15" s="17" t="str">
        <f t="shared" si="9"/>
        <v>-</v>
      </c>
      <c r="R15" s="16">
        <f t="shared" si="51"/>
        <v>0</v>
      </c>
      <c r="S15" s="17" t="str">
        <f t="shared" si="52"/>
        <v>-</v>
      </c>
      <c r="T15" s="15">
        <f t="shared" si="53"/>
        <v>0</v>
      </c>
      <c r="U15"/>
      <c r="V15">
        <f t="shared" si="19"/>
        <v>14</v>
      </c>
    </row>
    <row r="16" spans="1:108" x14ac:dyDescent="0.3">
      <c r="A16">
        <v>15</v>
      </c>
      <c r="B16" t="str">
        <f t="shared" si="0"/>
        <v>fix</v>
      </c>
      <c r="C16" s="14">
        <f t="shared" si="13"/>
        <v>0</v>
      </c>
      <c r="D16" s="16">
        <f t="shared" si="44"/>
        <v>0</v>
      </c>
      <c r="E16" s="17" t="str">
        <f t="shared" si="45"/>
        <v>-</v>
      </c>
      <c r="F16" s="16">
        <f t="shared" si="46"/>
        <v>0</v>
      </c>
      <c r="G16" s="17" t="str">
        <f t="shared" si="14"/>
        <v>-</v>
      </c>
      <c r="H16" s="16">
        <f t="shared" si="47"/>
        <v>0</v>
      </c>
      <c r="I16" s="17" t="str">
        <f t="shared" si="15"/>
        <v>-</v>
      </c>
      <c r="J16" s="16">
        <f t="shared" si="48"/>
        <v>0</v>
      </c>
      <c r="K16" s="17" t="str">
        <f t="shared" si="16"/>
        <v>-</v>
      </c>
      <c r="L16" s="16">
        <f t="shared" si="49"/>
        <v>0</v>
      </c>
      <c r="M16" s="17" t="str">
        <f t="shared" si="17"/>
        <v>-</v>
      </c>
      <c r="N16" s="16">
        <f t="shared" si="50"/>
        <v>0</v>
      </c>
      <c r="O16" s="17" t="str">
        <f t="shared" si="18"/>
        <v>-</v>
      </c>
      <c r="P16" s="16">
        <f t="shared" si="8"/>
        <v>0</v>
      </c>
      <c r="Q16" s="17" t="str">
        <f t="shared" si="9"/>
        <v>-</v>
      </c>
      <c r="R16" s="16">
        <f t="shared" si="51"/>
        <v>0</v>
      </c>
      <c r="S16" s="17" t="str">
        <f t="shared" si="52"/>
        <v>-</v>
      </c>
      <c r="T16" s="15">
        <f t="shared" si="53"/>
        <v>0</v>
      </c>
      <c r="U16"/>
      <c r="V16">
        <f t="shared" si="19"/>
        <v>15</v>
      </c>
    </row>
    <row r="17" spans="1:22" x14ac:dyDescent="0.3">
      <c r="A17">
        <v>16</v>
      </c>
      <c r="B17" t="str">
        <f t="shared" si="0"/>
        <v>fix</v>
      </c>
      <c r="C17" s="14">
        <f t="shared" si="13"/>
        <v>0</v>
      </c>
      <c r="D17" s="16">
        <f t="shared" si="44"/>
        <v>0</v>
      </c>
      <c r="E17" s="17" t="str">
        <f t="shared" si="45"/>
        <v>-</v>
      </c>
      <c r="F17" s="16">
        <f t="shared" si="46"/>
        <v>0</v>
      </c>
      <c r="G17" s="17" t="str">
        <f t="shared" si="14"/>
        <v>-</v>
      </c>
      <c r="H17" s="16">
        <f t="shared" si="47"/>
        <v>0</v>
      </c>
      <c r="I17" s="17" t="str">
        <f t="shared" si="15"/>
        <v>-</v>
      </c>
      <c r="J17" s="16">
        <f t="shared" si="48"/>
        <v>0</v>
      </c>
      <c r="K17" s="17" t="str">
        <f t="shared" si="16"/>
        <v>-</v>
      </c>
      <c r="L17" s="16">
        <f t="shared" si="49"/>
        <v>0</v>
      </c>
      <c r="M17" s="17" t="str">
        <f t="shared" si="17"/>
        <v>-</v>
      </c>
      <c r="N17" s="16">
        <f t="shared" si="50"/>
        <v>0</v>
      </c>
      <c r="O17" s="17" t="str">
        <f t="shared" si="18"/>
        <v>-</v>
      </c>
      <c r="P17" s="16">
        <f t="shared" si="8"/>
        <v>0</v>
      </c>
      <c r="Q17" s="17" t="str">
        <f t="shared" si="9"/>
        <v>-</v>
      </c>
      <c r="R17" s="16">
        <f t="shared" si="51"/>
        <v>0</v>
      </c>
      <c r="S17" s="17" t="str">
        <f t="shared" si="52"/>
        <v>-</v>
      </c>
      <c r="T17" s="15">
        <f t="shared" si="53"/>
        <v>0</v>
      </c>
      <c r="U17"/>
      <c r="V17">
        <f t="shared" si="19"/>
        <v>16</v>
      </c>
    </row>
    <row r="18" spans="1:22" x14ac:dyDescent="0.3">
      <c r="A18">
        <v>17</v>
      </c>
      <c r="B18" t="str">
        <f t="shared" si="0"/>
        <v>fix</v>
      </c>
      <c r="C18" s="14">
        <f t="shared" si="13"/>
        <v>0</v>
      </c>
      <c r="D18" s="16">
        <f t="shared" si="44"/>
        <v>0</v>
      </c>
      <c r="E18" s="17" t="str">
        <f t="shared" si="45"/>
        <v>-</v>
      </c>
      <c r="F18" s="16">
        <f t="shared" si="46"/>
        <v>0</v>
      </c>
      <c r="G18" s="17" t="str">
        <f t="shared" si="14"/>
        <v>-</v>
      </c>
      <c r="H18" s="16">
        <f t="shared" si="47"/>
        <v>0</v>
      </c>
      <c r="I18" s="17" t="str">
        <f t="shared" si="15"/>
        <v>-</v>
      </c>
      <c r="J18" s="16">
        <f t="shared" si="48"/>
        <v>0</v>
      </c>
      <c r="K18" s="17" t="str">
        <f t="shared" si="16"/>
        <v>-</v>
      </c>
      <c r="L18" s="16">
        <f t="shared" si="49"/>
        <v>0</v>
      </c>
      <c r="M18" s="17" t="str">
        <f t="shared" si="17"/>
        <v>-</v>
      </c>
      <c r="N18" s="16">
        <f t="shared" si="50"/>
        <v>0</v>
      </c>
      <c r="O18" s="17" t="str">
        <f t="shared" si="18"/>
        <v>-</v>
      </c>
      <c r="P18" s="16">
        <f t="shared" si="8"/>
        <v>0</v>
      </c>
      <c r="Q18" s="17" t="str">
        <f t="shared" si="9"/>
        <v>-</v>
      </c>
      <c r="R18" s="16">
        <f t="shared" si="51"/>
        <v>0</v>
      </c>
      <c r="S18" s="17" t="str">
        <f t="shared" si="52"/>
        <v>-</v>
      </c>
      <c r="T18" s="15">
        <f t="shared" si="53"/>
        <v>0</v>
      </c>
      <c r="U18"/>
      <c r="V18">
        <f t="shared" si="19"/>
        <v>17</v>
      </c>
    </row>
    <row r="19" spans="1:22" x14ac:dyDescent="0.3">
      <c r="A19">
        <v>18</v>
      </c>
      <c r="B19" t="str">
        <f t="shared" si="0"/>
        <v>fix</v>
      </c>
      <c r="C19" s="14">
        <f t="shared" si="13"/>
        <v>0</v>
      </c>
      <c r="D19" s="16">
        <f t="shared" si="44"/>
        <v>0</v>
      </c>
      <c r="E19" s="17" t="str">
        <f t="shared" si="45"/>
        <v>-</v>
      </c>
      <c r="F19" s="16">
        <f t="shared" si="46"/>
        <v>0</v>
      </c>
      <c r="G19" s="17" t="str">
        <f t="shared" si="14"/>
        <v>-</v>
      </c>
      <c r="H19" s="16">
        <f t="shared" si="47"/>
        <v>0</v>
      </c>
      <c r="I19" s="17" t="str">
        <f t="shared" si="15"/>
        <v>-</v>
      </c>
      <c r="J19" s="16">
        <f t="shared" si="48"/>
        <v>0</v>
      </c>
      <c r="K19" s="17" t="str">
        <f t="shared" si="16"/>
        <v>-</v>
      </c>
      <c r="L19" s="16">
        <f t="shared" si="49"/>
        <v>0</v>
      </c>
      <c r="M19" s="17" t="str">
        <f t="shared" si="17"/>
        <v>-</v>
      </c>
      <c r="N19" s="16">
        <f t="shared" si="50"/>
        <v>0</v>
      </c>
      <c r="O19" s="17" t="str">
        <f t="shared" si="18"/>
        <v>-</v>
      </c>
      <c r="P19" s="16">
        <f t="shared" si="8"/>
        <v>0</v>
      </c>
      <c r="Q19" s="17" t="str">
        <f t="shared" si="9"/>
        <v>-</v>
      </c>
      <c r="R19" s="16">
        <f t="shared" si="51"/>
        <v>0</v>
      </c>
      <c r="S19" s="17" t="str">
        <f t="shared" si="52"/>
        <v>-</v>
      </c>
      <c r="T19" s="15">
        <f t="shared" si="53"/>
        <v>0</v>
      </c>
      <c r="U19"/>
      <c r="V19">
        <f t="shared" si="19"/>
        <v>18</v>
      </c>
    </row>
    <row r="20" spans="1:22" x14ac:dyDescent="0.3">
      <c r="A20">
        <v>19</v>
      </c>
      <c r="B20" t="str">
        <f t="shared" si="0"/>
        <v>fix</v>
      </c>
      <c r="C20" s="14">
        <f t="shared" si="13"/>
        <v>0</v>
      </c>
      <c r="D20" s="16">
        <f t="shared" si="44"/>
        <v>0</v>
      </c>
      <c r="E20" s="17" t="str">
        <f t="shared" si="45"/>
        <v>-</v>
      </c>
      <c r="F20" s="16">
        <f t="shared" si="46"/>
        <v>0</v>
      </c>
      <c r="G20" s="17" t="str">
        <f t="shared" si="14"/>
        <v>-</v>
      </c>
      <c r="H20" s="16">
        <f t="shared" si="47"/>
        <v>0</v>
      </c>
      <c r="I20" s="17" t="str">
        <f t="shared" si="15"/>
        <v>-</v>
      </c>
      <c r="J20" s="16">
        <f t="shared" si="48"/>
        <v>0</v>
      </c>
      <c r="K20" s="17" t="str">
        <f t="shared" si="16"/>
        <v>-</v>
      </c>
      <c r="L20" s="16">
        <f t="shared" si="49"/>
        <v>0</v>
      </c>
      <c r="M20" s="17" t="str">
        <f t="shared" si="17"/>
        <v>-</v>
      </c>
      <c r="N20" s="16">
        <f t="shared" si="50"/>
        <v>0</v>
      </c>
      <c r="O20" s="17" t="str">
        <f t="shared" si="18"/>
        <v>-</v>
      </c>
      <c r="P20" s="16">
        <f t="shared" si="8"/>
        <v>0</v>
      </c>
      <c r="Q20" s="17" t="str">
        <f t="shared" si="9"/>
        <v>-</v>
      </c>
      <c r="R20" s="16">
        <f t="shared" si="51"/>
        <v>0</v>
      </c>
      <c r="S20" s="17" t="str">
        <f t="shared" si="52"/>
        <v>-</v>
      </c>
      <c r="T20" s="15">
        <f t="shared" si="53"/>
        <v>0</v>
      </c>
      <c r="U20"/>
      <c r="V20">
        <f t="shared" si="19"/>
        <v>19</v>
      </c>
    </row>
    <row r="21" spans="1:22" x14ac:dyDescent="0.3">
      <c r="A21">
        <v>20</v>
      </c>
      <c r="B21" t="str">
        <f t="shared" si="0"/>
        <v>fix</v>
      </c>
      <c r="C21" s="14">
        <f t="shared" si="13"/>
        <v>0</v>
      </c>
      <c r="D21" s="16">
        <f t="shared" si="44"/>
        <v>0</v>
      </c>
      <c r="E21" s="17" t="str">
        <f t="shared" si="45"/>
        <v>-</v>
      </c>
      <c r="F21" s="16">
        <f t="shared" si="46"/>
        <v>0</v>
      </c>
      <c r="G21" s="17" t="str">
        <f t="shared" si="14"/>
        <v>-</v>
      </c>
      <c r="H21" s="16">
        <f t="shared" si="47"/>
        <v>0</v>
      </c>
      <c r="I21" s="17" t="str">
        <f t="shared" si="15"/>
        <v>-</v>
      </c>
      <c r="J21" s="16">
        <f t="shared" si="48"/>
        <v>0</v>
      </c>
      <c r="K21" s="17" t="str">
        <f t="shared" si="16"/>
        <v>-</v>
      </c>
      <c r="L21" s="16">
        <f t="shared" si="49"/>
        <v>0</v>
      </c>
      <c r="M21" s="17" t="str">
        <f t="shared" si="17"/>
        <v>-</v>
      </c>
      <c r="N21" s="16">
        <f t="shared" si="50"/>
        <v>0</v>
      </c>
      <c r="O21" s="17" t="str">
        <f t="shared" si="18"/>
        <v>-</v>
      </c>
      <c r="P21" s="16">
        <f t="shared" si="8"/>
        <v>0</v>
      </c>
      <c r="Q21" s="17" t="str">
        <f t="shared" si="9"/>
        <v>-</v>
      </c>
      <c r="R21" s="16">
        <f t="shared" si="51"/>
        <v>0</v>
      </c>
      <c r="S21" s="17" t="str">
        <f t="shared" si="52"/>
        <v>-</v>
      </c>
      <c r="T21" s="15">
        <f t="shared" si="53"/>
        <v>0</v>
      </c>
      <c r="U21"/>
      <c r="V21">
        <f t="shared" si="19"/>
        <v>20</v>
      </c>
    </row>
    <row r="22" spans="1:22" x14ac:dyDescent="0.3">
      <c r="A22">
        <v>21</v>
      </c>
      <c r="B22" t="str">
        <f t="shared" si="0"/>
        <v>fix</v>
      </c>
      <c r="C22" s="14">
        <f t="shared" si="13"/>
        <v>0</v>
      </c>
      <c r="D22" s="16">
        <f t="shared" si="44"/>
        <v>0</v>
      </c>
      <c r="E22" s="17" t="str">
        <f t="shared" si="45"/>
        <v>-</v>
      </c>
      <c r="F22" s="16">
        <f t="shared" si="46"/>
        <v>0</v>
      </c>
      <c r="G22" s="17" t="str">
        <f t="shared" si="14"/>
        <v>-</v>
      </c>
      <c r="H22" s="16">
        <f t="shared" si="47"/>
        <v>0</v>
      </c>
      <c r="I22" s="17" t="str">
        <f t="shared" si="15"/>
        <v>-</v>
      </c>
      <c r="J22" s="16">
        <f t="shared" si="48"/>
        <v>0</v>
      </c>
      <c r="K22" s="17" t="str">
        <f t="shared" si="16"/>
        <v>-</v>
      </c>
      <c r="L22" s="16">
        <f t="shared" si="49"/>
        <v>0</v>
      </c>
      <c r="M22" s="17" t="str">
        <f t="shared" si="17"/>
        <v>-</v>
      </c>
      <c r="N22" s="16">
        <f t="shared" si="50"/>
        <v>0</v>
      </c>
      <c r="O22" s="17" t="str">
        <f t="shared" si="18"/>
        <v>-</v>
      </c>
      <c r="P22" s="16">
        <f t="shared" si="8"/>
        <v>0</v>
      </c>
      <c r="Q22" s="17" t="str">
        <f t="shared" si="9"/>
        <v>-</v>
      </c>
      <c r="R22" s="16">
        <f t="shared" si="51"/>
        <v>0</v>
      </c>
      <c r="S22" s="17" t="str">
        <f t="shared" si="52"/>
        <v>-</v>
      </c>
      <c r="T22" s="15">
        <f t="shared" si="53"/>
        <v>0</v>
      </c>
      <c r="U22"/>
      <c r="V22">
        <f t="shared" si="19"/>
        <v>21</v>
      </c>
    </row>
    <row r="23" spans="1:22" x14ac:dyDescent="0.3">
      <c r="A23">
        <v>22</v>
      </c>
      <c r="B23" t="str">
        <f t="shared" si="0"/>
        <v>fix</v>
      </c>
      <c r="C23" s="14">
        <f t="shared" si="13"/>
        <v>0</v>
      </c>
      <c r="D23" s="16">
        <f t="shared" si="44"/>
        <v>0</v>
      </c>
      <c r="E23" s="17" t="str">
        <f t="shared" si="45"/>
        <v>-</v>
      </c>
      <c r="F23" s="16">
        <f t="shared" si="46"/>
        <v>0</v>
      </c>
      <c r="G23" s="17" t="str">
        <f t="shared" si="14"/>
        <v>-</v>
      </c>
      <c r="H23" s="16">
        <f t="shared" si="47"/>
        <v>0</v>
      </c>
      <c r="I23" s="17" t="str">
        <f t="shared" si="15"/>
        <v>-</v>
      </c>
      <c r="J23" s="16">
        <f t="shared" si="48"/>
        <v>0</v>
      </c>
      <c r="K23" s="17" t="str">
        <f t="shared" si="16"/>
        <v>-</v>
      </c>
      <c r="L23" s="16">
        <f t="shared" si="49"/>
        <v>0</v>
      </c>
      <c r="M23" s="17" t="str">
        <f t="shared" si="17"/>
        <v>-</v>
      </c>
      <c r="N23" s="16">
        <f t="shared" si="50"/>
        <v>0</v>
      </c>
      <c r="O23" s="17" t="str">
        <f t="shared" si="18"/>
        <v>-</v>
      </c>
      <c r="P23" s="16">
        <f t="shared" si="8"/>
        <v>0</v>
      </c>
      <c r="Q23" s="17" t="str">
        <f t="shared" si="9"/>
        <v>-</v>
      </c>
      <c r="R23" s="16">
        <f t="shared" si="51"/>
        <v>0</v>
      </c>
      <c r="S23" s="17" t="str">
        <f t="shared" si="52"/>
        <v>-</v>
      </c>
      <c r="T23" s="15">
        <f t="shared" si="53"/>
        <v>0</v>
      </c>
      <c r="U23"/>
      <c r="V23">
        <f t="shared" si="19"/>
        <v>22</v>
      </c>
    </row>
    <row r="24" spans="1:22" x14ac:dyDescent="0.3">
      <c r="A24">
        <v>23</v>
      </c>
      <c r="B24" t="str">
        <f t="shared" si="0"/>
        <v>fix</v>
      </c>
      <c r="C24" s="14">
        <f t="shared" si="13"/>
        <v>0</v>
      </c>
      <c r="D24" s="16">
        <f t="shared" si="44"/>
        <v>0</v>
      </c>
      <c r="E24" s="17" t="str">
        <f t="shared" si="45"/>
        <v>-</v>
      </c>
      <c r="F24" s="16">
        <f t="shared" si="46"/>
        <v>0</v>
      </c>
      <c r="G24" s="17" t="str">
        <f t="shared" si="14"/>
        <v>-</v>
      </c>
      <c r="H24" s="16">
        <f t="shared" si="47"/>
        <v>0</v>
      </c>
      <c r="I24" s="17" t="str">
        <f t="shared" si="15"/>
        <v>-</v>
      </c>
      <c r="J24" s="16">
        <f t="shared" si="48"/>
        <v>0</v>
      </c>
      <c r="K24" s="17" t="str">
        <f t="shared" si="16"/>
        <v>-</v>
      </c>
      <c r="L24" s="16">
        <f t="shared" si="49"/>
        <v>0</v>
      </c>
      <c r="M24" s="17" t="str">
        <f t="shared" si="17"/>
        <v>-</v>
      </c>
      <c r="N24" s="16">
        <f t="shared" si="50"/>
        <v>0</v>
      </c>
      <c r="O24" s="17" t="str">
        <f t="shared" si="18"/>
        <v>-</v>
      </c>
      <c r="P24" s="16">
        <f t="shared" si="8"/>
        <v>0</v>
      </c>
      <c r="Q24" s="17" t="str">
        <f t="shared" si="9"/>
        <v>-</v>
      </c>
      <c r="R24" s="16">
        <f t="shared" si="51"/>
        <v>0</v>
      </c>
      <c r="S24" s="17" t="str">
        <f t="shared" si="52"/>
        <v>-</v>
      </c>
      <c r="T24" s="15">
        <f t="shared" si="53"/>
        <v>0</v>
      </c>
      <c r="U24"/>
      <c r="V24">
        <f t="shared" si="19"/>
        <v>23</v>
      </c>
    </row>
    <row r="25" spans="1:22" x14ac:dyDescent="0.3">
      <c r="A25">
        <v>24</v>
      </c>
      <c r="B25" t="str">
        <f t="shared" si="0"/>
        <v>fix</v>
      </c>
      <c r="C25" s="14">
        <f t="shared" si="13"/>
        <v>0</v>
      </c>
      <c r="D25" s="16">
        <f t="shared" si="44"/>
        <v>0</v>
      </c>
      <c r="E25" s="17" t="str">
        <f t="shared" si="45"/>
        <v>-</v>
      </c>
      <c r="F25" s="16">
        <f t="shared" si="46"/>
        <v>0</v>
      </c>
      <c r="G25" s="17" t="str">
        <f t="shared" si="14"/>
        <v>-</v>
      </c>
      <c r="H25" s="16">
        <f t="shared" si="47"/>
        <v>0</v>
      </c>
      <c r="I25" s="17" t="str">
        <f t="shared" si="15"/>
        <v>-</v>
      </c>
      <c r="J25" s="16">
        <f t="shared" si="48"/>
        <v>0</v>
      </c>
      <c r="K25" s="17" t="str">
        <f t="shared" si="16"/>
        <v>-</v>
      </c>
      <c r="L25" s="16">
        <f t="shared" si="49"/>
        <v>0</v>
      </c>
      <c r="M25" s="17" t="str">
        <f t="shared" si="17"/>
        <v>-</v>
      </c>
      <c r="N25" s="16">
        <f t="shared" si="50"/>
        <v>0</v>
      </c>
      <c r="O25" s="17" t="str">
        <f t="shared" si="18"/>
        <v>-</v>
      </c>
      <c r="P25" s="16">
        <f t="shared" si="8"/>
        <v>0</v>
      </c>
      <c r="Q25" s="17" t="str">
        <f t="shared" si="9"/>
        <v>-</v>
      </c>
      <c r="R25" s="16">
        <f t="shared" si="51"/>
        <v>0</v>
      </c>
      <c r="S25" s="17" t="str">
        <f t="shared" si="52"/>
        <v>-</v>
      </c>
      <c r="T25" s="15">
        <f t="shared" si="53"/>
        <v>0</v>
      </c>
      <c r="U25"/>
      <c r="V25">
        <f t="shared" si="19"/>
        <v>24</v>
      </c>
    </row>
    <row r="26" spans="1:22" x14ac:dyDescent="0.3">
      <c r="A26">
        <v>25</v>
      </c>
      <c r="B26" t="str">
        <f t="shared" si="0"/>
        <v>fix</v>
      </c>
      <c r="C26" s="14">
        <f t="shared" si="13"/>
        <v>0</v>
      </c>
      <c r="D26" s="16">
        <f t="shared" si="44"/>
        <v>0</v>
      </c>
      <c r="E26" s="17" t="str">
        <f t="shared" si="45"/>
        <v>-</v>
      </c>
      <c r="F26" s="16">
        <f t="shared" si="46"/>
        <v>0</v>
      </c>
      <c r="G26" s="17" t="str">
        <f t="shared" si="14"/>
        <v>-</v>
      </c>
      <c r="H26" s="16">
        <f t="shared" si="47"/>
        <v>0</v>
      </c>
      <c r="I26" s="17" t="str">
        <f t="shared" si="15"/>
        <v>-</v>
      </c>
      <c r="J26" s="16">
        <f t="shared" si="48"/>
        <v>0</v>
      </c>
      <c r="K26" s="17" t="str">
        <f t="shared" si="16"/>
        <v>-</v>
      </c>
      <c r="L26" s="16">
        <f t="shared" si="49"/>
        <v>0</v>
      </c>
      <c r="M26" s="17" t="str">
        <f t="shared" si="17"/>
        <v>-</v>
      </c>
      <c r="N26" s="16">
        <f t="shared" si="50"/>
        <v>0</v>
      </c>
      <c r="O26" s="17" t="str">
        <f t="shared" si="18"/>
        <v>-</v>
      </c>
      <c r="P26" s="16">
        <f t="shared" si="8"/>
        <v>0</v>
      </c>
      <c r="Q26" s="17" t="str">
        <f t="shared" si="9"/>
        <v>-</v>
      </c>
      <c r="R26" s="16">
        <f t="shared" si="51"/>
        <v>0</v>
      </c>
      <c r="S26" s="17" t="str">
        <f t="shared" si="52"/>
        <v>-</v>
      </c>
      <c r="T26" s="15">
        <f t="shared" si="53"/>
        <v>0</v>
      </c>
      <c r="U26"/>
      <c r="V26">
        <f t="shared" si="19"/>
        <v>25</v>
      </c>
    </row>
    <row r="27" spans="1:22" x14ac:dyDescent="0.3">
      <c r="A27">
        <v>26</v>
      </c>
      <c r="B27" t="str">
        <f t="shared" si="0"/>
        <v>fix</v>
      </c>
      <c r="C27" s="14">
        <f t="shared" si="13"/>
        <v>0</v>
      </c>
      <c r="D27" s="16">
        <f t="shared" si="44"/>
        <v>0</v>
      </c>
      <c r="E27" s="17" t="str">
        <f t="shared" si="45"/>
        <v>-</v>
      </c>
      <c r="F27" s="16">
        <f t="shared" si="46"/>
        <v>0</v>
      </c>
      <c r="G27" s="17" t="str">
        <f t="shared" si="14"/>
        <v>-</v>
      </c>
      <c r="H27" s="16">
        <f t="shared" si="47"/>
        <v>0</v>
      </c>
      <c r="I27" s="17" t="str">
        <f t="shared" si="15"/>
        <v>-</v>
      </c>
      <c r="J27" s="16">
        <f t="shared" si="48"/>
        <v>0</v>
      </c>
      <c r="K27" s="17" t="str">
        <f t="shared" si="16"/>
        <v>-</v>
      </c>
      <c r="L27" s="16">
        <f t="shared" si="49"/>
        <v>0</v>
      </c>
      <c r="M27" s="17" t="str">
        <f t="shared" si="17"/>
        <v>-</v>
      </c>
      <c r="N27" s="16">
        <f t="shared" si="50"/>
        <v>0</v>
      </c>
      <c r="O27" s="17" t="str">
        <f t="shared" si="18"/>
        <v>-</v>
      </c>
      <c r="P27" s="16">
        <f t="shared" si="8"/>
        <v>0</v>
      </c>
      <c r="Q27" s="17" t="str">
        <f t="shared" si="9"/>
        <v>-</v>
      </c>
      <c r="R27" s="16">
        <f t="shared" si="51"/>
        <v>0</v>
      </c>
      <c r="S27" s="17" t="str">
        <f t="shared" si="52"/>
        <v>-</v>
      </c>
      <c r="T27" s="15">
        <f t="shared" si="53"/>
        <v>0</v>
      </c>
      <c r="U27"/>
      <c r="V27">
        <f t="shared" si="19"/>
        <v>26</v>
      </c>
    </row>
    <row r="28" spans="1:22" x14ac:dyDescent="0.3">
      <c r="A28">
        <v>27</v>
      </c>
      <c r="B28" t="str">
        <f t="shared" si="0"/>
        <v>fix</v>
      </c>
      <c r="C28" s="14">
        <f t="shared" si="13"/>
        <v>0</v>
      </c>
      <c r="D28" s="16">
        <f t="shared" si="44"/>
        <v>0</v>
      </c>
      <c r="E28" s="17" t="str">
        <f t="shared" si="45"/>
        <v>-</v>
      </c>
      <c r="F28" s="16">
        <f t="shared" si="46"/>
        <v>0</v>
      </c>
      <c r="G28" s="17" t="str">
        <f t="shared" si="14"/>
        <v>-</v>
      </c>
      <c r="H28" s="16">
        <f t="shared" si="47"/>
        <v>0</v>
      </c>
      <c r="I28" s="17" t="str">
        <f t="shared" si="15"/>
        <v>-</v>
      </c>
      <c r="J28" s="16">
        <f t="shared" si="48"/>
        <v>0</v>
      </c>
      <c r="K28" s="17" t="str">
        <f t="shared" si="16"/>
        <v>-</v>
      </c>
      <c r="L28" s="16">
        <f t="shared" si="49"/>
        <v>0</v>
      </c>
      <c r="M28" s="17" t="str">
        <f t="shared" si="17"/>
        <v>-</v>
      </c>
      <c r="N28" s="16">
        <f t="shared" si="50"/>
        <v>0</v>
      </c>
      <c r="O28" s="17" t="str">
        <f t="shared" si="18"/>
        <v>-</v>
      </c>
      <c r="P28" s="16">
        <f t="shared" si="8"/>
        <v>0</v>
      </c>
      <c r="Q28" s="17" t="str">
        <f t="shared" si="9"/>
        <v>-</v>
      </c>
      <c r="R28" s="16">
        <f t="shared" si="51"/>
        <v>0</v>
      </c>
      <c r="S28" s="17" t="str">
        <f t="shared" si="52"/>
        <v>-</v>
      </c>
      <c r="T28" s="15">
        <f t="shared" si="53"/>
        <v>0</v>
      </c>
      <c r="U28"/>
      <c r="V28">
        <f t="shared" si="19"/>
        <v>27</v>
      </c>
    </row>
    <row r="29" spans="1:22" x14ac:dyDescent="0.3">
      <c r="A29">
        <v>28</v>
      </c>
      <c r="B29" t="str">
        <f t="shared" si="0"/>
        <v>fix</v>
      </c>
      <c r="C29" s="14">
        <f t="shared" si="13"/>
        <v>0</v>
      </c>
      <c r="D29" s="16">
        <f t="shared" si="44"/>
        <v>0</v>
      </c>
      <c r="E29" s="17" t="str">
        <f t="shared" si="45"/>
        <v>-</v>
      </c>
      <c r="F29" s="16">
        <f t="shared" si="46"/>
        <v>0</v>
      </c>
      <c r="G29" s="17" t="str">
        <f t="shared" si="14"/>
        <v>-</v>
      </c>
      <c r="H29" s="16">
        <f t="shared" si="47"/>
        <v>0</v>
      </c>
      <c r="I29" s="17" t="str">
        <f t="shared" si="15"/>
        <v>-</v>
      </c>
      <c r="J29" s="16">
        <f t="shared" si="48"/>
        <v>0</v>
      </c>
      <c r="K29" s="17" t="str">
        <f t="shared" si="16"/>
        <v>-</v>
      </c>
      <c r="L29" s="16">
        <f t="shared" si="49"/>
        <v>0</v>
      </c>
      <c r="M29" s="17" t="str">
        <f t="shared" si="17"/>
        <v>-</v>
      </c>
      <c r="N29" s="16">
        <f t="shared" si="50"/>
        <v>0</v>
      </c>
      <c r="O29" s="17" t="str">
        <f t="shared" si="18"/>
        <v>-</v>
      </c>
      <c r="P29" s="16">
        <f t="shared" si="8"/>
        <v>0</v>
      </c>
      <c r="Q29" s="17" t="str">
        <f t="shared" si="9"/>
        <v>-</v>
      </c>
      <c r="R29" s="16">
        <f t="shared" si="51"/>
        <v>0</v>
      </c>
      <c r="S29" s="17" t="str">
        <f t="shared" si="52"/>
        <v>-</v>
      </c>
      <c r="T29" s="15">
        <f t="shared" si="53"/>
        <v>0</v>
      </c>
      <c r="U29"/>
      <c r="V29">
        <f t="shared" si="19"/>
        <v>28</v>
      </c>
    </row>
    <row r="30" spans="1:22" x14ac:dyDescent="0.3">
      <c r="A30">
        <v>29</v>
      </c>
      <c r="B30" t="str">
        <f t="shared" si="0"/>
        <v>fix</v>
      </c>
      <c r="C30" s="14">
        <f t="shared" si="13"/>
        <v>0</v>
      </c>
      <c r="D30" s="16">
        <f t="shared" si="44"/>
        <v>0</v>
      </c>
      <c r="E30" s="17" t="str">
        <f t="shared" si="45"/>
        <v>-</v>
      </c>
      <c r="F30" s="16">
        <f t="shared" si="46"/>
        <v>0</v>
      </c>
      <c r="G30" s="17" t="str">
        <f t="shared" si="14"/>
        <v>-</v>
      </c>
      <c r="H30" s="16">
        <f t="shared" si="47"/>
        <v>0</v>
      </c>
      <c r="I30" s="17" t="str">
        <f t="shared" si="15"/>
        <v>-</v>
      </c>
      <c r="J30" s="16">
        <f t="shared" si="48"/>
        <v>0</v>
      </c>
      <c r="K30" s="17" t="str">
        <f t="shared" si="16"/>
        <v>-</v>
      </c>
      <c r="L30" s="16">
        <f t="shared" si="49"/>
        <v>0</v>
      </c>
      <c r="M30" s="17" t="str">
        <f t="shared" si="17"/>
        <v>-</v>
      </c>
      <c r="N30" s="16">
        <f t="shared" si="50"/>
        <v>0</v>
      </c>
      <c r="O30" s="17" t="str">
        <f t="shared" si="18"/>
        <v>-</v>
      </c>
      <c r="P30" s="16">
        <f t="shared" si="8"/>
        <v>0</v>
      </c>
      <c r="Q30" s="17" t="str">
        <f t="shared" si="9"/>
        <v>-</v>
      </c>
      <c r="R30" s="16">
        <f t="shared" si="51"/>
        <v>0</v>
      </c>
      <c r="S30" s="17" t="str">
        <f t="shared" si="52"/>
        <v>-</v>
      </c>
      <c r="T30" s="15">
        <f t="shared" si="53"/>
        <v>0</v>
      </c>
      <c r="U30"/>
      <c r="V30">
        <f t="shared" si="19"/>
        <v>29</v>
      </c>
    </row>
    <row r="31" spans="1:22" x14ac:dyDescent="0.3">
      <c r="A31">
        <v>30</v>
      </c>
      <c r="B31" t="str">
        <f t="shared" si="0"/>
        <v>fix</v>
      </c>
      <c r="C31" s="14">
        <f t="shared" si="13"/>
        <v>0</v>
      </c>
      <c r="D31" s="16">
        <f t="shared" si="44"/>
        <v>0</v>
      </c>
      <c r="E31" s="17" t="str">
        <f t="shared" si="45"/>
        <v>-</v>
      </c>
      <c r="F31" s="16">
        <f t="shared" si="46"/>
        <v>0</v>
      </c>
      <c r="G31" s="17" t="str">
        <f t="shared" si="14"/>
        <v>-</v>
      </c>
      <c r="H31" s="16">
        <f t="shared" si="47"/>
        <v>0</v>
      </c>
      <c r="I31" s="17" t="str">
        <f t="shared" si="15"/>
        <v>-</v>
      </c>
      <c r="J31" s="16">
        <f t="shared" si="48"/>
        <v>0</v>
      </c>
      <c r="K31" s="17" t="str">
        <f t="shared" si="16"/>
        <v>-</v>
      </c>
      <c r="L31" s="16">
        <f t="shared" si="49"/>
        <v>0</v>
      </c>
      <c r="M31" s="17" t="str">
        <f t="shared" si="17"/>
        <v>-</v>
      </c>
      <c r="N31" s="16">
        <f t="shared" si="50"/>
        <v>0</v>
      </c>
      <c r="O31" s="17" t="str">
        <f t="shared" si="18"/>
        <v>-</v>
      </c>
      <c r="P31" s="16">
        <f t="shared" si="8"/>
        <v>0</v>
      </c>
      <c r="Q31" s="17" t="str">
        <f t="shared" si="9"/>
        <v>-</v>
      </c>
      <c r="R31" s="16">
        <f t="shared" si="51"/>
        <v>0</v>
      </c>
      <c r="S31" s="17" t="str">
        <f t="shared" si="52"/>
        <v>-</v>
      </c>
      <c r="T31" s="15">
        <f t="shared" si="53"/>
        <v>0</v>
      </c>
      <c r="U31"/>
      <c r="V31">
        <f t="shared" si="19"/>
        <v>30</v>
      </c>
    </row>
    <row r="32" spans="1:22" x14ac:dyDescent="0.3">
      <c r="A32">
        <v>31</v>
      </c>
      <c r="B32" t="str">
        <f t="shared" si="0"/>
        <v>fix</v>
      </c>
      <c r="C32" s="14">
        <f t="shared" si="13"/>
        <v>0</v>
      </c>
      <c r="D32" s="16">
        <f t="shared" si="44"/>
        <v>0</v>
      </c>
      <c r="E32" s="17" t="str">
        <f t="shared" si="45"/>
        <v>-</v>
      </c>
      <c r="F32" s="16">
        <f t="shared" si="46"/>
        <v>0</v>
      </c>
      <c r="G32" s="17" t="str">
        <f t="shared" si="14"/>
        <v>-</v>
      </c>
      <c r="H32" s="16">
        <f t="shared" si="47"/>
        <v>0</v>
      </c>
      <c r="I32" s="17" t="str">
        <f t="shared" si="15"/>
        <v>-</v>
      </c>
      <c r="J32" s="16">
        <f t="shared" si="48"/>
        <v>0</v>
      </c>
      <c r="K32" s="17" t="str">
        <f t="shared" si="16"/>
        <v>-</v>
      </c>
      <c r="L32" s="16">
        <f t="shared" si="49"/>
        <v>0</v>
      </c>
      <c r="M32" s="17" t="str">
        <f t="shared" si="17"/>
        <v>-</v>
      </c>
      <c r="N32" s="16">
        <f t="shared" si="50"/>
        <v>0</v>
      </c>
      <c r="O32" s="17" t="str">
        <f t="shared" si="18"/>
        <v>-</v>
      </c>
      <c r="P32" s="16">
        <f t="shared" si="8"/>
        <v>0</v>
      </c>
      <c r="Q32" s="17" t="str">
        <f t="shared" si="9"/>
        <v>-</v>
      </c>
      <c r="R32" s="16">
        <f t="shared" si="51"/>
        <v>0</v>
      </c>
      <c r="S32" s="17" t="str">
        <f t="shared" si="52"/>
        <v>-</v>
      </c>
      <c r="T32" s="15">
        <f t="shared" si="53"/>
        <v>0</v>
      </c>
      <c r="U32"/>
      <c r="V32">
        <f t="shared" si="19"/>
        <v>31</v>
      </c>
    </row>
    <row r="33" spans="1:22" x14ac:dyDescent="0.3">
      <c r="A33">
        <v>32</v>
      </c>
      <c r="B33" t="str">
        <f t="shared" si="0"/>
        <v>fix</v>
      </c>
      <c r="C33" s="14">
        <f t="shared" si="13"/>
        <v>0</v>
      </c>
      <c r="D33" s="16">
        <f t="shared" si="44"/>
        <v>0</v>
      </c>
      <c r="E33" s="17" t="str">
        <f t="shared" si="45"/>
        <v>-</v>
      </c>
      <c r="F33" s="16">
        <f t="shared" si="46"/>
        <v>0</v>
      </c>
      <c r="G33" s="17" t="str">
        <f t="shared" si="14"/>
        <v>-</v>
      </c>
      <c r="H33" s="16">
        <f t="shared" si="47"/>
        <v>0</v>
      </c>
      <c r="I33" s="17" t="str">
        <f t="shared" si="15"/>
        <v>-</v>
      </c>
      <c r="J33" s="16">
        <f t="shared" si="48"/>
        <v>0</v>
      </c>
      <c r="K33" s="17" t="str">
        <f t="shared" si="16"/>
        <v>-</v>
      </c>
      <c r="L33" s="16">
        <f t="shared" si="49"/>
        <v>0</v>
      </c>
      <c r="M33" s="17" t="str">
        <f t="shared" si="17"/>
        <v>-</v>
      </c>
      <c r="N33" s="16">
        <f t="shared" si="50"/>
        <v>0</v>
      </c>
      <c r="O33" s="17" t="str">
        <f t="shared" si="18"/>
        <v>-</v>
      </c>
      <c r="P33" s="16">
        <f t="shared" si="8"/>
        <v>0</v>
      </c>
      <c r="Q33" s="17" t="str">
        <f t="shared" si="9"/>
        <v>-</v>
      </c>
      <c r="R33" s="16">
        <f t="shared" si="51"/>
        <v>0</v>
      </c>
      <c r="S33" s="17" t="str">
        <f t="shared" si="52"/>
        <v>-</v>
      </c>
      <c r="T33" s="15">
        <f t="shared" si="53"/>
        <v>0</v>
      </c>
      <c r="U33"/>
      <c r="V33">
        <f t="shared" si="19"/>
        <v>32</v>
      </c>
    </row>
    <row r="34" spans="1:22" x14ac:dyDescent="0.3">
      <c r="A34">
        <v>33</v>
      </c>
      <c r="B34" t="str">
        <f t="shared" si="0"/>
        <v>fix</v>
      </c>
      <c r="C34" s="14">
        <f t="shared" si="13"/>
        <v>0</v>
      </c>
      <c r="D34" s="16">
        <f t="shared" si="44"/>
        <v>0</v>
      </c>
      <c r="E34" s="17" t="str">
        <f t="shared" si="45"/>
        <v>-</v>
      </c>
      <c r="F34" s="16">
        <f t="shared" si="46"/>
        <v>0</v>
      </c>
      <c r="G34" s="17" t="str">
        <f t="shared" si="14"/>
        <v>-</v>
      </c>
      <c r="H34" s="16">
        <f t="shared" si="47"/>
        <v>0</v>
      </c>
      <c r="I34" s="17" t="str">
        <f t="shared" si="15"/>
        <v>-</v>
      </c>
      <c r="J34" s="16">
        <f t="shared" si="48"/>
        <v>0</v>
      </c>
      <c r="K34" s="17" t="str">
        <f t="shared" si="16"/>
        <v>-</v>
      </c>
      <c r="L34" s="16">
        <f t="shared" si="49"/>
        <v>0</v>
      </c>
      <c r="M34" s="17" t="str">
        <f t="shared" si="17"/>
        <v>-</v>
      </c>
      <c r="N34" s="16">
        <f t="shared" si="50"/>
        <v>0</v>
      </c>
      <c r="O34" s="17" t="str">
        <f t="shared" si="18"/>
        <v>-</v>
      </c>
      <c r="P34" s="16">
        <f t="shared" ref="P34:P50" si="54">CG34</f>
        <v>0</v>
      </c>
      <c r="Q34" s="17" t="str">
        <f t="shared" ref="Q34:Q50" si="55">IF(CN34&gt;0,CN34,"-")</f>
        <v>-</v>
      </c>
      <c r="R34" s="16">
        <f t="shared" si="51"/>
        <v>0</v>
      </c>
      <c r="S34" s="17" t="str">
        <f t="shared" si="52"/>
        <v>-</v>
      </c>
      <c r="T34" s="15">
        <f t="shared" si="53"/>
        <v>0</v>
      </c>
      <c r="U34"/>
      <c r="V34">
        <f t="shared" si="19"/>
        <v>33</v>
      </c>
    </row>
    <row r="35" spans="1:22" x14ac:dyDescent="0.3">
      <c r="A35">
        <v>34</v>
      </c>
      <c r="B35" t="str">
        <f t="shared" si="0"/>
        <v>fix</v>
      </c>
      <c r="C35" s="14">
        <f t="shared" si="13"/>
        <v>0</v>
      </c>
      <c r="D35" s="16">
        <f t="shared" si="44"/>
        <v>0</v>
      </c>
      <c r="E35" s="17" t="str">
        <f t="shared" si="45"/>
        <v>-</v>
      </c>
      <c r="F35" s="16">
        <f t="shared" si="46"/>
        <v>0</v>
      </c>
      <c r="G35" s="17" t="str">
        <f t="shared" si="14"/>
        <v>-</v>
      </c>
      <c r="H35" s="16">
        <f t="shared" si="47"/>
        <v>0</v>
      </c>
      <c r="I35" s="17" t="str">
        <f t="shared" si="15"/>
        <v>-</v>
      </c>
      <c r="J35" s="16">
        <f t="shared" si="48"/>
        <v>0</v>
      </c>
      <c r="K35" s="17" t="str">
        <f t="shared" si="16"/>
        <v>-</v>
      </c>
      <c r="L35" s="16">
        <f t="shared" si="49"/>
        <v>0</v>
      </c>
      <c r="M35" s="17" t="str">
        <f t="shared" si="17"/>
        <v>-</v>
      </c>
      <c r="N35" s="16">
        <f t="shared" si="50"/>
        <v>0</v>
      </c>
      <c r="O35" s="17" t="str">
        <f t="shared" si="18"/>
        <v>-</v>
      </c>
      <c r="P35" s="16">
        <f t="shared" si="54"/>
        <v>0</v>
      </c>
      <c r="Q35" s="17" t="str">
        <f t="shared" si="55"/>
        <v>-</v>
      </c>
      <c r="R35" s="16">
        <f t="shared" si="51"/>
        <v>0</v>
      </c>
      <c r="S35" s="17" t="str">
        <f t="shared" si="52"/>
        <v>-</v>
      </c>
      <c r="T35" s="15">
        <f t="shared" si="53"/>
        <v>0</v>
      </c>
      <c r="U35"/>
      <c r="V35">
        <f t="shared" si="19"/>
        <v>34</v>
      </c>
    </row>
    <row r="36" spans="1:22" x14ac:dyDescent="0.3">
      <c r="A36">
        <v>35</v>
      </c>
      <c r="B36" t="str">
        <f t="shared" si="0"/>
        <v>fix</v>
      </c>
      <c r="C36" s="14">
        <f t="shared" si="13"/>
        <v>0</v>
      </c>
      <c r="D36" s="16">
        <f t="shared" si="44"/>
        <v>0</v>
      </c>
      <c r="E36" s="17" t="str">
        <f t="shared" si="45"/>
        <v>-</v>
      </c>
      <c r="F36" s="16">
        <f t="shared" si="46"/>
        <v>0</v>
      </c>
      <c r="G36" s="17" t="str">
        <f t="shared" si="14"/>
        <v>-</v>
      </c>
      <c r="H36" s="16">
        <f t="shared" si="47"/>
        <v>0</v>
      </c>
      <c r="I36" s="17" t="str">
        <f t="shared" si="15"/>
        <v>-</v>
      </c>
      <c r="J36" s="16">
        <f t="shared" si="48"/>
        <v>0</v>
      </c>
      <c r="K36" s="17" t="str">
        <f t="shared" si="16"/>
        <v>-</v>
      </c>
      <c r="L36" s="16">
        <f t="shared" si="49"/>
        <v>0</v>
      </c>
      <c r="M36" s="17" t="str">
        <f t="shared" si="17"/>
        <v>-</v>
      </c>
      <c r="N36" s="16">
        <f t="shared" si="50"/>
        <v>0</v>
      </c>
      <c r="O36" s="17" t="str">
        <f t="shared" si="18"/>
        <v>-</v>
      </c>
      <c r="P36" s="16">
        <f t="shared" si="54"/>
        <v>0</v>
      </c>
      <c r="Q36" s="17" t="str">
        <f t="shared" si="55"/>
        <v>-</v>
      </c>
      <c r="R36" s="16">
        <f t="shared" si="51"/>
        <v>0</v>
      </c>
      <c r="S36" s="17" t="str">
        <f t="shared" si="52"/>
        <v>-</v>
      </c>
      <c r="T36" s="15">
        <f t="shared" si="53"/>
        <v>0</v>
      </c>
      <c r="U36"/>
      <c r="V36">
        <f t="shared" si="19"/>
        <v>35</v>
      </c>
    </row>
    <row r="37" spans="1:22" x14ac:dyDescent="0.3">
      <c r="A37">
        <v>36</v>
      </c>
      <c r="B37" t="str">
        <f t="shared" si="0"/>
        <v>fix</v>
      </c>
      <c r="C37" s="14">
        <f t="shared" si="13"/>
        <v>0</v>
      </c>
      <c r="D37" s="16">
        <f t="shared" si="44"/>
        <v>0</v>
      </c>
      <c r="E37" s="17" t="str">
        <f t="shared" si="45"/>
        <v>-</v>
      </c>
      <c r="F37" s="16">
        <f t="shared" si="46"/>
        <v>0</v>
      </c>
      <c r="G37" s="17" t="str">
        <f t="shared" si="14"/>
        <v>-</v>
      </c>
      <c r="H37" s="16">
        <f t="shared" si="47"/>
        <v>0</v>
      </c>
      <c r="I37" s="17" t="str">
        <f t="shared" si="15"/>
        <v>-</v>
      </c>
      <c r="J37" s="16">
        <f t="shared" si="48"/>
        <v>0</v>
      </c>
      <c r="K37" s="17" t="str">
        <f t="shared" si="16"/>
        <v>-</v>
      </c>
      <c r="L37" s="16">
        <f t="shared" si="49"/>
        <v>0</v>
      </c>
      <c r="M37" s="17" t="str">
        <f t="shared" si="17"/>
        <v>-</v>
      </c>
      <c r="N37" s="16">
        <f t="shared" si="50"/>
        <v>0</v>
      </c>
      <c r="O37" s="17" t="str">
        <f t="shared" si="18"/>
        <v>-</v>
      </c>
      <c r="P37" s="16">
        <f t="shared" si="54"/>
        <v>0</v>
      </c>
      <c r="Q37" s="17" t="str">
        <f t="shared" si="55"/>
        <v>-</v>
      </c>
      <c r="R37" s="16">
        <f t="shared" si="51"/>
        <v>0</v>
      </c>
      <c r="S37" s="17" t="str">
        <f t="shared" si="52"/>
        <v>-</v>
      </c>
      <c r="T37" s="15">
        <f t="shared" si="53"/>
        <v>0</v>
      </c>
      <c r="U37"/>
      <c r="V37">
        <f t="shared" si="19"/>
        <v>36</v>
      </c>
    </row>
    <row r="38" spans="1:22" x14ac:dyDescent="0.3">
      <c r="A38">
        <v>37</v>
      </c>
      <c r="B38" t="str">
        <f t="shared" si="0"/>
        <v>fix</v>
      </c>
      <c r="C38" s="14">
        <f t="shared" si="13"/>
        <v>0</v>
      </c>
      <c r="D38" s="16">
        <f t="shared" si="44"/>
        <v>0</v>
      </c>
      <c r="E38" s="17" t="str">
        <f t="shared" si="45"/>
        <v>-</v>
      </c>
      <c r="F38" s="16">
        <f t="shared" si="46"/>
        <v>0</v>
      </c>
      <c r="G38" s="17" t="str">
        <f t="shared" si="14"/>
        <v>-</v>
      </c>
      <c r="H38" s="16">
        <f t="shared" si="47"/>
        <v>0</v>
      </c>
      <c r="I38" s="17" t="str">
        <f t="shared" si="15"/>
        <v>-</v>
      </c>
      <c r="J38" s="16">
        <f t="shared" si="48"/>
        <v>0</v>
      </c>
      <c r="K38" s="17" t="str">
        <f t="shared" si="16"/>
        <v>-</v>
      </c>
      <c r="L38" s="16">
        <f t="shared" si="49"/>
        <v>0</v>
      </c>
      <c r="M38" s="17" t="str">
        <f t="shared" si="17"/>
        <v>-</v>
      </c>
      <c r="N38" s="16">
        <f t="shared" si="50"/>
        <v>0</v>
      </c>
      <c r="O38" s="17" t="str">
        <f t="shared" si="18"/>
        <v>-</v>
      </c>
      <c r="P38" s="16">
        <f t="shared" si="54"/>
        <v>0</v>
      </c>
      <c r="Q38" s="17" t="str">
        <f t="shared" si="55"/>
        <v>-</v>
      </c>
      <c r="R38" s="16">
        <f t="shared" si="51"/>
        <v>0</v>
      </c>
      <c r="S38" s="17" t="str">
        <f t="shared" si="52"/>
        <v>-</v>
      </c>
      <c r="T38" s="15">
        <f t="shared" si="53"/>
        <v>0</v>
      </c>
      <c r="U38"/>
      <c r="V38">
        <f t="shared" si="19"/>
        <v>37</v>
      </c>
    </row>
    <row r="39" spans="1:22" x14ac:dyDescent="0.3">
      <c r="A39">
        <v>38</v>
      </c>
      <c r="B39" t="str">
        <f t="shared" si="0"/>
        <v>fix</v>
      </c>
      <c r="C39" s="14">
        <f t="shared" si="13"/>
        <v>0</v>
      </c>
      <c r="D39" s="16">
        <f t="shared" si="44"/>
        <v>0</v>
      </c>
      <c r="E39" s="17" t="str">
        <f t="shared" si="45"/>
        <v>-</v>
      </c>
      <c r="F39" s="16">
        <f t="shared" si="46"/>
        <v>0</v>
      </c>
      <c r="G39" s="17" t="str">
        <f t="shared" si="14"/>
        <v>-</v>
      </c>
      <c r="H39" s="16">
        <f t="shared" si="47"/>
        <v>0</v>
      </c>
      <c r="I39" s="17" t="str">
        <f t="shared" si="15"/>
        <v>-</v>
      </c>
      <c r="J39" s="16">
        <f t="shared" si="48"/>
        <v>0</v>
      </c>
      <c r="K39" s="17" t="str">
        <f t="shared" si="16"/>
        <v>-</v>
      </c>
      <c r="L39" s="16">
        <f t="shared" si="49"/>
        <v>0</v>
      </c>
      <c r="M39" s="17" t="str">
        <f t="shared" si="17"/>
        <v>-</v>
      </c>
      <c r="N39" s="16">
        <f t="shared" si="50"/>
        <v>0</v>
      </c>
      <c r="O39" s="17" t="str">
        <f t="shared" si="18"/>
        <v>-</v>
      </c>
      <c r="P39" s="16">
        <f t="shared" si="54"/>
        <v>0</v>
      </c>
      <c r="Q39" s="17" t="str">
        <f t="shared" si="55"/>
        <v>-</v>
      </c>
      <c r="R39" s="16">
        <f t="shared" si="51"/>
        <v>0</v>
      </c>
      <c r="S39" s="17" t="str">
        <f t="shared" si="52"/>
        <v>-</v>
      </c>
      <c r="T39" s="15">
        <f t="shared" si="53"/>
        <v>0</v>
      </c>
      <c r="U39"/>
      <c r="V39">
        <f t="shared" si="19"/>
        <v>38</v>
      </c>
    </row>
    <row r="40" spans="1:22" x14ac:dyDescent="0.3">
      <c r="A40">
        <v>39</v>
      </c>
      <c r="B40" t="str">
        <f t="shared" si="0"/>
        <v>fix</v>
      </c>
      <c r="C40" s="14">
        <f t="shared" si="13"/>
        <v>0</v>
      </c>
      <c r="D40" s="16">
        <f t="shared" si="44"/>
        <v>0</v>
      </c>
      <c r="E40" s="17" t="str">
        <f t="shared" si="45"/>
        <v>-</v>
      </c>
      <c r="F40" s="16">
        <f t="shared" si="46"/>
        <v>0</v>
      </c>
      <c r="G40" s="17" t="str">
        <f t="shared" si="14"/>
        <v>-</v>
      </c>
      <c r="H40" s="16">
        <f t="shared" si="47"/>
        <v>0</v>
      </c>
      <c r="I40" s="17" t="str">
        <f t="shared" si="15"/>
        <v>-</v>
      </c>
      <c r="J40" s="16">
        <f t="shared" si="48"/>
        <v>0</v>
      </c>
      <c r="K40" s="17" t="str">
        <f t="shared" si="16"/>
        <v>-</v>
      </c>
      <c r="L40" s="16">
        <f t="shared" si="49"/>
        <v>0</v>
      </c>
      <c r="M40" s="17" t="str">
        <f t="shared" si="17"/>
        <v>-</v>
      </c>
      <c r="N40" s="16">
        <f t="shared" si="50"/>
        <v>0</v>
      </c>
      <c r="O40" s="17" t="str">
        <f t="shared" si="18"/>
        <v>-</v>
      </c>
      <c r="P40" s="16">
        <f t="shared" si="54"/>
        <v>0</v>
      </c>
      <c r="Q40" s="17" t="str">
        <f t="shared" si="55"/>
        <v>-</v>
      </c>
      <c r="R40" s="16">
        <f t="shared" si="51"/>
        <v>0</v>
      </c>
      <c r="S40" s="17" t="str">
        <f t="shared" si="52"/>
        <v>-</v>
      </c>
      <c r="T40" s="15">
        <f t="shared" si="53"/>
        <v>0</v>
      </c>
      <c r="U40"/>
      <c r="V40">
        <f t="shared" si="19"/>
        <v>39</v>
      </c>
    </row>
    <row r="41" spans="1:22" x14ac:dyDescent="0.3">
      <c r="A41">
        <v>40</v>
      </c>
      <c r="B41" t="str">
        <f t="shared" si="0"/>
        <v>fix</v>
      </c>
      <c r="C41" s="14">
        <f t="shared" si="13"/>
        <v>0</v>
      </c>
      <c r="D41" s="16">
        <f t="shared" si="44"/>
        <v>0</v>
      </c>
      <c r="E41" s="17" t="str">
        <f t="shared" si="45"/>
        <v>-</v>
      </c>
      <c r="F41" s="16">
        <f t="shared" si="46"/>
        <v>0</v>
      </c>
      <c r="G41" s="17" t="str">
        <f t="shared" si="14"/>
        <v>-</v>
      </c>
      <c r="H41" s="16">
        <f t="shared" si="47"/>
        <v>0</v>
      </c>
      <c r="I41" s="17" t="str">
        <f t="shared" si="15"/>
        <v>-</v>
      </c>
      <c r="J41" s="16">
        <f t="shared" si="48"/>
        <v>0</v>
      </c>
      <c r="K41" s="17" t="str">
        <f t="shared" si="16"/>
        <v>-</v>
      </c>
      <c r="L41" s="16">
        <f t="shared" si="49"/>
        <v>0</v>
      </c>
      <c r="M41" s="17" t="str">
        <f t="shared" si="17"/>
        <v>-</v>
      </c>
      <c r="N41" s="16">
        <f t="shared" si="50"/>
        <v>0</v>
      </c>
      <c r="O41" s="17" t="str">
        <f t="shared" si="18"/>
        <v>-</v>
      </c>
      <c r="P41" s="16">
        <f t="shared" si="54"/>
        <v>0</v>
      </c>
      <c r="Q41" s="17" t="str">
        <f t="shared" si="55"/>
        <v>-</v>
      </c>
      <c r="R41" s="16">
        <f t="shared" si="51"/>
        <v>0</v>
      </c>
      <c r="S41" s="17" t="str">
        <f t="shared" si="52"/>
        <v>-</v>
      </c>
      <c r="T41" s="15">
        <f t="shared" si="53"/>
        <v>0</v>
      </c>
      <c r="U41"/>
      <c r="V41">
        <f t="shared" si="19"/>
        <v>40</v>
      </c>
    </row>
    <row r="42" spans="1:22" x14ac:dyDescent="0.3">
      <c r="A42">
        <v>41</v>
      </c>
      <c r="B42" t="str">
        <f t="shared" si="0"/>
        <v>fix</v>
      </c>
      <c r="C42" s="14">
        <f t="shared" si="13"/>
        <v>0</v>
      </c>
      <c r="D42" s="16">
        <f t="shared" si="44"/>
        <v>0</v>
      </c>
      <c r="E42" s="17" t="str">
        <f t="shared" si="45"/>
        <v>-</v>
      </c>
      <c r="F42" s="16">
        <f t="shared" si="46"/>
        <v>0</v>
      </c>
      <c r="G42" s="17" t="str">
        <f t="shared" si="14"/>
        <v>-</v>
      </c>
      <c r="H42" s="16">
        <f t="shared" si="47"/>
        <v>0</v>
      </c>
      <c r="I42" s="17" t="str">
        <f t="shared" si="15"/>
        <v>-</v>
      </c>
      <c r="J42" s="16">
        <f t="shared" si="48"/>
        <v>0</v>
      </c>
      <c r="K42" s="17" t="str">
        <f t="shared" si="16"/>
        <v>-</v>
      </c>
      <c r="L42" s="16">
        <f t="shared" si="49"/>
        <v>0</v>
      </c>
      <c r="M42" s="17" t="str">
        <f t="shared" si="17"/>
        <v>-</v>
      </c>
      <c r="N42" s="16">
        <f t="shared" si="50"/>
        <v>0</v>
      </c>
      <c r="O42" s="17" t="str">
        <f t="shared" si="18"/>
        <v>-</v>
      </c>
      <c r="P42" s="16">
        <f t="shared" si="54"/>
        <v>0</v>
      </c>
      <c r="Q42" s="17" t="str">
        <f t="shared" si="55"/>
        <v>-</v>
      </c>
      <c r="R42" s="16">
        <f t="shared" si="51"/>
        <v>0</v>
      </c>
      <c r="S42" s="17" t="str">
        <f t="shared" si="52"/>
        <v>-</v>
      </c>
      <c r="T42" s="15">
        <f t="shared" si="53"/>
        <v>0</v>
      </c>
      <c r="U42"/>
      <c r="V42">
        <f t="shared" si="19"/>
        <v>41</v>
      </c>
    </row>
    <row r="43" spans="1:22" x14ac:dyDescent="0.3">
      <c r="A43">
        <v>42</v>
      </c>
      <c r="B43" t="str">
        <f t="shared" si="0"/>
        <v>fix</v>
      </c>
      <c r="C43" s="14">
        <f t="shared" si="13"/>
        <v>0</v>
      </c>
      <c r="D43" s="16">
        <f t="shared" si="44"/>
        <v>0</v>
      </c>
      <c r="E43" s="17" t="str">
        <f t="shared" si="45"/>
        <v>-</v>
      </c>
      <c r="F43" s="16">
        <f t="shared" si="46"/>
        <v>0</v>
      </c>
      <c r="G43" s="17" t="str">
        <f t="shared" si="14"/>
        <v>-</v>
      </c>
      <c r="H43" s="16">
        <f t="shared" si="47"/>
        <v>0</v>
      </c>
      <c r="I43" s="17" t="str">
        <f t="shared" si="15"/>
        <v>-</v>
      </c>
      <c r="J43" s="16">
        <f t="shared" si="48"/>
        <v>0</v>
      </c>
      <c r="K43" s="17" t="str">
        <f t="shared" si="16"/>
        <v>-</v>
      </c>
      <c r="L43" s="16">
        <f t="shared" si="49"/>
        <v>0</v>
      </c>
      <c r="M43" s="17" t="str">
        <f t="shared" si="17"/>
        <v>-</v>
      </c>
      <c r="N43" s="16">
        <f t="shared" si="50"/>
        <v>0</v>
      </c>
      <c r="O43" s="17" t="str">
        <f t="shared" si="18"/>
        <v>-</v>
      </c>
      <c r="P43" s="16">
        <f t="shared" si="54"/>
        <v>0</v>
      </c>
      <c r="Q43" s="17" t="str">
        <f t="shared" si="55"/>
        <v>-</v>
      </c>
      <c r="R43" s="16">
        <f t="shared" si="51"/>
        <v>0</v>
      </c>
      <c r="S43" s="17" t="str">
        <f t="shared" si="52"/>
        <v>-</v>
      </c>
      <c r="T43" s="15">
        <f t="shared" si="53"/>
        <v>0</v>
      </c>
      <c r="U43"/>
      <c r="V43">
        <f t="shared" si="19"/>
        <v>42</v>
      </c>
    </row>
    <row r="44" spans="1:22" x14ac:dyDescent="0.3">
      <c r="A44">
        <v>43</v>
      </c>
      <c r="B44" t="str">
        <f t="shared" si="0"/>
        <v>fix</v>
      </c>
      <c r="C44" s="14">
        <f t="shared" si="13"/>
        <v>0</v>
      </c>
      <c r="D44" s="16">
        <f t="shared" si="44"/>
        <v>0</v>
      </c>
      <c r="E44" s="17" t="str">
        <f t="shared" si="45"/>
        <v>-</v>
      </c>
      <c r="F44" s="16">
        <f t="shared" si="46"/>
        <v>0</v>
      </c>
      <c r="G44" s="17" t="str">
        <f t="shared" si="14"/>
        <v>-</v>
      </c>
      <c r="H44" s="16">
        <f t="shared" si="47"/>
        <v>0</v>
      </c>
      <c r="I44" s="17" t="str">
        <f t="shared" si="15"/>
        <v>-</v>
      </c>
      <c r="J44" s="16">
        <f t="shared" si="48"/>
        <v>0</v>
      </c>
      <c r="K44" s="17" t="str">
        <f t="shared" si="16"/>
        <v>-</v>
      </c>
      <c r="L44" s="16">
        <f t="shared" si="49"/>
        <v>0</v>
      </c>
      <c r="M44" s="17" t="str">
        <f t="shared" si="17"/>
        <v>-</v>
      </c>
      <c r="N44" s="16">
        <f t="shared" si="50"/>
        <v>0</v>
      </c>
      <c r="O44" s="17" t="str">
        <f t="shared" si="18"/>
        <v>-</v>
      </c>
      <c r="P44" s="16">
        <f t="shared" si="54"/>
        <v>0</v>
      </c>
      <c r="Q44" s="17" t="str">
        <f t="shared" si="55"/>
        <v>-</v>
      </c>
      <c r="R44" s="16">
        <f t="shared" si="51"/>
        <v>0</v>
      </c>
      <c r="S44" s="17" t="str">
        <f t="shared" si="52"/>
        <v>-</v>
      </c>
      <c r="T44" s="15">
        <f t="shared" si="53"/>
        <v>0</v>
      </c>
      <c r="U44"/>
      <c r="V44">
        <f t="shared" si="19"/>
        <v>43</v>
      </c>
    </row>
    <row r="45" spans="1:22" x14ac:dyDescent="0.3">
      <c r="A45">
        <v>44</v>
      </c>
      <c r="B45" t="str">
        <f t="shared" si="0"/>
        <v>fix</v>
      </c>
      <c r="C45" s="14">
        <f t="shared" si="13"/>
        <v>0</v>
      </c>
      <c r="D45" s="16">
        <f t="shared" si="44"/>
        <v>0</v>
      </c>
      <c r="E45" s="17" t="str">
        <f t="shared" si="45"/>
        <v>-</v>
      </c>
      <c r="F45" s="16">
        <f t="shared" si="46"/>
        <v>0</v>
      </c>
      <c r="G45" s="17" t="str">
        <f t="shared" si="14"/>
        <v>-</v>
      </c>
      <c r="H45" s="16">
        <f t="shared" si="47"/>
        <v>0</v>
      </c>
      <c r="I45" s="17" t="str">
        <f t="shared" si="15"/>
        <v>-</v>
      </c>
      <c r="J45" s="16">
        <f t="shared" si="48"/>
        <v>0</v>
      </c>
      <c r="K45" s="17" t="str">
        <f t="shared" si="16"/>
        <v>-</v>
      </c>
      <c r="L45" s="16">
        <f t="shared" si="49"/>
        <v>0</v>
      </c>
      <c r="M45" s="17" t="str">
        <f t="shared" si="17"/>
        <v>-</v>
      </c>
      <c r="N45" s="16">
        <f t="shared" si="50"/>
        <v>0</v>
      </c>
      <c r="O45" s="17" t="str">
        <f t="shared" si="18"/>
        <v>-</v>
      </c>
      <c r="P45" s="16">
        <f t="shared" si="54"/>
        <v>0</v>
      </c>
      <c r="Q45" s="17" t="str">
        <f t="shared" si="55"/>
        <v>-</v>
      </c>
      <c r="R45" s="16">
        <f t="shared" si="51"/>
        <v>0</v>
      </c>
      <c r="S45" s="17" t="str">
        <f t="shared" si="52"/>
        <v>-</v>
      </c>
      <c r="T45" s="15">
        <f t="shared" si="53"/>
        <v>0</v>
      </c>
      <c r="U45"/>
      <c r="V45">
        <f t="shared" si="19"/>
        <v>44</v>
      </c>
    </row>
    <row r="46" spans="1:22" x14ac:dyDescent="0.3">
      <c r="A46">
        <v>45</v>
      </c>
      <c r="B46" t="str">
        <f t="shared" si="0"/>
        <v>fix</v>
      </c>
      <c r="C46" s="14">
        <f t="shared" si="13"/>
        <v>0</v>
      </c>
      <c r="D46" s="16">
        <f t="shared" si="44"/>
        <v>0</v>
      </c>
      <c r="E46" s="17" t="str">
        <f t="shared" si="45"/>
        <v>-</v>
      </c>
      <c r="F46" s="16">
        <f t="shared" si="46"/>
        <v>0</v>
      </c>
      <c r="G46" s="17" t="str">
        <f t="shared" si="14"/>
        <v>-</v>
      </c>
      <c r="H46" s="16">
        <f t="shared" si="47"/>
        <v>0</v>
      </c>
      <c r="I46" s="17" t="str">
        <f t="shared" si="15"/>
        <v>-</v>
      </c>
      <c r="J46" s="16">
        <f t="shared" si="48"/>
        <v>0</v>
      </c>
      <c r="K46" s="17" t="str">
        <f t="shared" si="16"/>
        <v>-</v>
      </c>
      <c r="L46" s="16">
        <f t="shared" si="49"/>
        <v>0</v>
      </c>
      <c r="M46" s="17" t="str">
        <f t="shared" si="17"/>
        <v>-</v>
      </c>
      <c r="N46" s="16">
        <f t="shared" si="50"/>
        <v>0</v>
      </c>
      <c r="O46" s="17" t="str">
        <f t="shared" si="18"/>
        <v>-</v>
      </c>
      <c r="P46" s="16">
        <f t="shared" si="54"/>
        <v>0</v>
      </c>
      <c r="Q46" s="17" t="str">
        <f t="shared" si="55"/>
        <v>-</v>
      </c>
      <c r="R46" s="16">
        <f t="shared" si="51"/>
        <v>0</v>
      </c>
      <c r="S46" s="17" t="str">
        <f t="shared" si="52"/>
        <v>-</v>
      </c>
      <c r="T46" s="15">
        <f t="shared" si="53"/>
        <v>0</v>
      </c>
      <c r="U46"/>
      <c r="V46">
        <f t="shared" si="19"/>
        <v>45</v>
      </c>
    </row>
    <row r="47" spans="1:22" x14ac:dyDescent="0.3">
      <c r="A47">
        <v>46</v>
      </c>
      <c r="B47" t="str">
        <f t="shared" si="0"/>
        <v>fix</v>
      </c>
      <c r="C47" s="14">
        <f t="shared" si="13"/>
        <v>0</v>
      </c>
      <c r="D47" s="16">
        <f t="shared" si="44"/>
        <v>0</v>
      </c>
      <c r="E47" s="17" t="str">
        <f t="shared" si="45"/>
        <v>-</v>
      </c>
      <c r="F47" s="16">
        <f t="shared" si="46"/>
        <v>0</v>
      </c>
      <c r="G47" s="17" t="str">
        <f t="shared" si="14"/>
        <v>-</v>
      </c>
      <c r="H47" s="16">
        <f t="shared" si="47"/>
        <v>0</v>
      </c>
      <c r="I47" s="17" t="str">
        <f t="shared" si="15"/>
        <v>-</v>
      </c>
      <c r="J47" s="16">
        <f t="shared" si="48"/>
        <v>0</v>
      </c>
      <c r="K47" s="17" t="str">
        <f t="shared" si="16"/>
        <v>-</v>
      </c>
      <c r="L47" s="16">
        <f t="shared" si="49"/>
        <v>0</v>
      </c>
      <c r="M47" s="17" t="str">
        <f t="shared" si="17"/>
        <v>-</v>
      </c>
      <c r="N47" s="16">
        <f t="shared" si="50"/>
        <v>0</v>
      </c>
      <c r="O47" s="17" t="str">
        <f t="shared" si="18"/>
        <v>-</v>
      </c>
      <c r="P47" s="16">
        <f t="shared" si="54"/>
        <v>0</v>
      </c>
      <c r="Q47" s="17" t="str">
        <f t="shared" si="55"/>
        <v>-</v>
      </c>
      <c r="R47" s="16">
        <f t="shared" si="51"/>
        <v>0</v>
      </c>
      <c r="S47" s="17" t="str">
        <f t="shared" si="52"/>
        <v>-</v>
      </c>
      <c r="T47" s="15">
        <f t="shared" si="53"/>
        <v>0</v>
      </c>
      <c r="U47"/>
      <c r="V47">
        <f t="shared" si="19"/>
        <v>46</v>
      </c>
    </row>
    <row r="48" spans="1:22" x14ac:dyDescent="0.3">
      <c r="A48">
        <v>47</v>
      </c>
      <c r="B48" t="str">
        <f t="shared" si="0"/>
        <v>fix</v>
      </c>
      <c r="C48" s="14">
        <f t="shared" si="13"/>
        <v>0</v>
      </c>
      <c r="D48" s="16">
        <f t="shared" si="44"/>
        <v>0</v>
      </c>
      <c r="E48" s="17" t="str">
        <f t="shared" si="45"/>
        <v>-</v>
      </c>
      <c r="F48" s="16">
        <f t="shared" si="46"/>
        <v>0</v>
      </c>
      <c r="G48" s="17" t="str">
        <f t="shared" si="14"/>
        <v>-</v>
      </c>
      <c r="H48" s="16">
        <f t="shared" si="47"/>
        <v>0</v>
      </c>
      <c r="I48" s="17" t="str">
        <f t="shared" si="15"/>
        <v>-</v>
      </c>
      <c r="J48" s="16">
        <f t="shared" si="48"/>
        <v>0</v>
      </c>
      <c r="K48" s="17" t="str">
        <f t="shared" si="16"/>
        <v>-</v>
      </c>
      <c r="L48" s="16">
        <f t="shared" si="49"/>
        <v>0</v>
      </c>
      <c r="M48" s="17" t="str">
        <f t="shared" si="17"/>
        <v>-</v>
      </c>
      <c r="N48" s="16">
        <f t="shared" si="50"/>
        <v>0</v>
      </c>
      <c r="O48" s="17" t="str">
        <f t="shared" si="18"/>
        <v>-</v>
      </c>
      <c r="P48" s="16">
        <f t="shared" si="54"/>
        <v>0</v>
      </c>
      <c r="Q48" s="17" t="str">
        <f t="shared" si="55"/>
        <v>-</v>
      </c>
      <c r="R48" s="16">
        <f t="shared" si="51"/>
        <v>0</v>
      </c>
      <c r="S48" s="17" t="str">
        <f t="shared" si="52"/>
        <v>-</v>
      </c>
      <c r="T48" s="15">
        <f t="shared" si="53"/>
        <v>0</v>
      </c>
      <c r="U48"/>
      <c r="V48">
        <f t="shared" si="19"/>
        <v>47</v>
      </c>
    </row>
    <row r="49" spans="1:22" x14ac:dyDescent="0.3">
      <c r="A49">
        <v>48</v>
      </c>
      <c r="B49" t="str">
        <f t="shared" si="0"/>
        <v>fix</v>
      </c>
      <c r="C49" s="14">
        <f t="shared" si="13"/>
        <v>0</v>
      </c>
      <c r="D49" s="16">
        <f t="shared" si="44"/>
        <v>0</v>
      </c>
      <c r="E49" s="17" t="str">
        <f t="shared" si="45"/>
        <v>-</v>
      </c>
      <c r="F49" s="16">
        <f t="shared" si="46"/>
        <v>0</v>
      </c>
      <c r="G49" s="17" t="str">
        <f t="shared" si="14"/>
        <v>-</v>
      </c>
      <c r="H49" s="16">
        <f t="shared" si="47"/>
        <v>0</v>
      </c>
      <c r="I49" s="17" t="str">
        <f t="shared" si="15"/>
        <v>-</v>
      </c>
      <c r="J49" s="16">
        <f t="shared" si="48"/>
        <v>0</v>
      </c>
      <c r="K49" s="17" t="str">
        <f t="shared" si="16"/>
        <v>-</v>
      </c>
      <c r="L49" s="16">
        <f t="shared" si="49"/>
        <v>0</v>
      </c>
      <c r="M49" s="17" t="str">
        <f t="shared" si="17"/>
        <v>-</v>
      </c>
      <c r="N49" s="16">
        <f t="shared" si="50"/>
        <v>0</v>
      </c>
      <c r="O49" s="17" t="str">
        <f t="shared" si="18"/>
        <v>-</v>
      </c>
      <c r="P49" s="16">
        <f t="shared" si="54"/>
        <v>0</v>
      </c>
      <c r="Q49" s="17" t="str">
        <f t="shared" si="55"/>
        <v>-</v>
      </c>
      <c r="R49" s="16">
        <f t="shared" si="51"/>
        <v>0</v>
      </c>
      <c r="S49" s="17" t="str">
        <f t="shared" si="52"/>
        <v>-</v>
      </c>
      <c r="T49" s="15">
        <f t="shared" si="53"/>
        <v>0</v>
      </c>
      <c r="U49"/>
      <c r="V49">
        <f t="shared" si="19"/>
        <v>48</v>
      </c>
    </row>
    <row r="50" spans="1:22" x14ac:dyDescent="0.3">
      <c r="A50">
        <v>49</v>
      </c>
      <c r="B50" t="str">
        <f t="shared" si="0"/>
        <v>fix</v>
      </c>
      <c r="C50" s="14">
        <f t="shared" si="13"/>
        <v>0</v>
      </c>
      <c r="D50" s="16">
        <f t="shared" si="44"/>
        <v>0</v>
      </c>
      <c r="E50" s="17" t="str">
        <f t="shared" si="45"/>
        <v>-</v>
      </c>
      <c r="F50" s="16">
        <f t="shared" si="46"/>
        <v>0</v>
      </c>
      <c r="G50" s="17" t="str">
        <f t="shared" si="14"/>
        <v>-</v>
      </c>
      <c r="H50" s="16">
        <f t="shared" si="47"/>
        <v>0</v>
      </c>
      <c r="I50" s="17" t="str">
        <f t="shared" si="15"/>
        <v>-</v>
      </c>
      <c r="J50" s="16">
        <f t="shared" si="48"/>
        <v>0</v>
      </c>
      <c r="K50" s="17" t="str">
        <f t="shared" si="16"/>
        <v>-</v>
      </c>
      <c r="L50" s="16">
        <f t="shared" si="49"/>
        <v>0</v>
      </c>
      <c r="M50" s="17" t="str">
        <f t="shared" si="17"/>
        <v>-</v>
      </c>
      <c r="N50" s="16">
        <f t="shared" si="50"/>
        <v>0</v>
      </c>
      <c r="O50" s="17" t="str">
        <f t="shared" si="18"/>
        <v>-</v>
      </c>
      <c r="P50" s="16">
        <f t="shared" si="54"/>
        <v>0</v>
      </c>
      <c r="Q50" s="17" t="str">
        <f t="shared" si="55"/>
        <v>-</v>
      </c>
      <c r="R50" s="16">
        <f t="shared" si="51"/>
        <v>0</v>
      </c>
      <c r="S50" s="17" t="str">
        <f t="shared" si="52"/>
        <v>-</v>
      </c>
      <c r="T50" s="15">
        <f t="shared" si="53"/>
        <v>0</v>
      </c>
      <c r="U50"/>
      <c r="V50">
        <f t="shared" si="19"/>
        <v>49</v>
      </c>
    </row>
  </sheetData>
  <pageMargins left="0.7" right="0.7" top="0.75" bottom="0.75" header="0.3" footer="0.3"/>
  <pageSetup orientation="portrait" horizontalDpi="1200" verticalDpi="1200"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301CDC-4BD1-4A33-819A-3142CC83A497}">
  <sheetPr codeName="Sheet1"/>
  <dimension ref="A1:B33"/>
  <sheetViews>
    <sheetView workbookViewId="0">
      <selection activeCell="J41" sqref="J41"/>
    </sheetView>
  </sheetViews>
  <sheetFormatPr defaultRowHeight="14.4" x14ac:dyDescent="0.3"/>
  <cols>
    <col min="2" max="2" width="27.88671875" bestFit="1" customWidth="1"/>
  </cols>
  <sheetData>
    <row r="1" spans="1:2" x14ac:dyDescent="0.3">
      <c r="A1" t="s">
        <v>0</v>
      </c>
      <c r="B1" t="s">
        <v>1</v>
      </c>
    </row>
    <row r="2" spans="1:2" x14ac:dyDescent="0.3">
      <c r="A2">
        <v>1</v>
      </c>
      <c r="B2" t="s">
        <v>22</v>
      </c>
    </row>
    <row r="3" spans="1:2" x14ac:dyDescent="0.3">
      <c r="A3">
        <v>2</v>
      </c>
      <c r="B3" t="s">
        <v>23</v>
      </c>
    </row>
    <row r="4" spans="1:2" x14ac:dyDescent="0.3">
      <c r="A4">
        <v>3</v>
      </c>
      <c r="B4" t="s">
        <v>24</v>
      </c>
    </row>
    <row r="5" spans="1:2" x14ac:dyDescent="0.3">
      <c r="A5">
        <v>4</v>
      </c>
      <c r="B5" t="s">
        <v>25</v>
      </c>
    </row>
    <row r="6" spans="1:2" x14ac:dyDescent="0.3">
      <c r="A6">
        <v>5</v>
      </c>
      <c r="B6" t="s">
        <v>26</v>
      </c>
    </row>
    <row r="7" spans="1:2" x14ac:dyDescent="0.3">
      <c r="A7">
        <v>6</v>
      </c>
      <c r="B7" t="s">
        <v>27</v>
      </c>
    </row>
    <row r="8" spans="1:2" x14ac:dyDescent="0.3">
      <c r="A8">
        <v>7</v>
      </c>
      <c r="B8" t="s">
        <v>28</v>
      </c>
    </row>
    <row r="9" spans="1:2" x14ac:dyDescent="0.3">
      <c r="A9">
        <v>8</v>
      </c>
      <c r="B9" t="s">
        <v>29</v>
      </c>
    </row>
    <row r="10" spans="1:2" x14ac:dyDescent="0.3">
      <c r="A10">
        <v>9</v>
      </c>
      <c r="B10" t="s">
        <v>30</v>
      </c>
    </row>
    <row r="11" spans="1:2" x14ac:dyDescent="0.3">
      <c r="A11">
        <v>10</v>
      </c>
      <c r="B11" t="s">
        <v>31</v>
      </c>
    </row>
    <row r="12" spans="1:2" x14ac:dyDescent="0.3">
      <c r="A12">
        <v>11</v>
      </c>
      <c r="B12" t="s">
        <v>32</v>
      </c>
    </row>
    <row r="13" spans="1:2" x14ac:dyDescent="0.3">
      <c r="A13">
        <v>12</v>
      </c>
      <c r="B13" t="s">
        <v>33</v>
      </c>
    </row>
    <row r="14" spans="1:2" x14ac:dyDescent="0.3">
      <c r="A14">
        <v>13</v>
      </c>
      <c r="B14" t="s">
        <v>34</v>
      </c>
    </row>
    <row r="15" spans="1:2" x14ac:dyDescent="0.3">
      <c r="A15">
        <v>14</v>
      </c>
      <c r="B15" t="s">
        <v>35</v>
      </c>
    </row>
    <row r="16" spans="1:2" x14ac:dyDescent="0.3">
      <c r="A16">
        <v>15</v>
      </c>
      <c r="B16" t="s">
        <v>37</v>
      </c>
    </row>
    <row r="17" spans="1:2" x14ac:dyDescent="0.3">
      <c r="A17">
        <v>16</v>
      </c>
      <c r="B17" t="s">
        <v>38</v>
      </c>
    </row>
    <row r="18" spans="1:2" x14ac:dyDescent="0.3">
      <c r="A18">
        <v>17</v>
      </c>
      <c r="B18" t="s">
        <v>39</v>
      </c>
    </row>
    <row r="19" spans="1:2" x14ac:dyDescent="0.3">
      <c r="A19">
        <v>18</v>
      </c>
      <c r="B19" t="s">
        <v>40</v>
      </c>
    </row>
    <row r="20" spans="1:2" x14ac:dyDescent="0.3">
      <c r="A20">
        <v>19</v>
      </c>
      <c r="B20" t="s">
        <v>41</v>
      </c>
    </row>
    <row r="21" spans="1:2" x14ac:dyDescent="0.3">
      <c r="A21">
        <v>20</v>
      </c>
      <c r="B21" t="s">
        <v>42</v>
      </c>
    </row>
    <row r="22" spans="1:2" x14ac:dyDescent="0.3">
      <c r="A22">
        <v>21</v>
      </c>
      <c r="B22" t="s">
        <v>43</v>
      </c>
    </row>
    <row r="23" spans="1:2" x14ac:dyDescent="0.3">
      <c r="A23">
        <v>22</v>
      </c>
      <c r="B23" t="s">
        <v>44</v>
      </c>
    </row>
    <row r="24" spans="1:2" x14ac:dyDescent="0.3">
      <c r="A24">
        <v>23</v>
      </c>
      <c r="B24" t="s">
        <v>45</v>
      </c>
    </row>
    <row r="25" spans="1:2" x14ac:dyDescent="0.3">
      <c r="A25">
        <v>24</v>
      </c>
      <c r="B25" t="s">
        <v>46</v>
      </c>
    </row>
    <row r="26" spans="1:2" x14ac:dyDescent="0.3">
      <c r="A26">
        <v>25</v>
      </c>
      <c r="B26" t="s">
        <v>47</v>
      </c>
    </row>
    <row r="27" spans="1:2" x14ac:dyDescent="0.3">
      <c r="A27">
        <v>26</v>
      </c>
      <c r="B27" t="s">
        <v>48</v>
      </c>
    </row>
    <row r="28" spans="1:2" x14ac:dyDescent="0.3">
      <c r="A28">
        <v>27</v>
      </c>
      <c r="B28" t="s">
        <v>49</v>
      </c>
    </row>
    <row r="29" spans="1:2" x14ac:dyDescent="0.3">
      <c r="A29">
        <v>28</v>
      </c>
      <c r="B29" t="s">
        <v>50</v>
      </c>
    </row>
    <row r="30" spans="1:2" x14ac:dyDescent="0.3">
      <c r="A30">
        <v>29</v>
      </c>
      <c r="B30" t="s">
        <v>51</v>
      </c>
    </row>
    <row r="31" spans="1:2" x14ac:dyDescent="0.3">
      <c r="A31">
        <v>30</v>
      </c>
      <c r="B31" t="s">
        <v>52</v>
      </c>
    </row>
    <row r="32" spans="1:2" x14ac:dyDescent="0.3">
      <c r="A32">
        <v>31</v>
      </c>
      <c r="B32" t="s">
        <v>53</v>
      </c>
    </row>
    <row r="33" spans="1:2" x14ac:dyDescent="0.3">
      <c r="A33">
        <v>32</v>
      </c>
      <c r="B33" t="s">
        <v>54</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3FEA07-A086-4442-8751-109FF993C013}">
  <sheetPr codeName="Sheet34">
    <tabColor theme="0" tint="-0.499984740745262"/>
  </sheetPr>
  <dimension ref="A1"/>
  <sheetViews>
    <sheetView workbookViewId="0">
      <selection activeCell="H24" sqref="H24"/>
    </sheetView>
  </sheetViews>
  <sheetFormatPr defaultRowHeight="14.4" x14ac:dyDescent="0.3"/>
  <cols>
    <col min="2" max="2" width="37.5546875" bestFit="1" customWidth="1"/>
    <col min="3" max="3" width="8.33203125" bestFit="1" customWidth="1"/>
    <col min="5" max="5" width="10.33203125" customWidth="1"/>
    <col min="7" max="8" width="11.6640625" customWidth="1"/>
  </cols>
  <sheetData>
    <row r="1" spans="1:1" x14ac:dyDescent="0.3">
      <c r="A1" t="s">
        <v>358</v>
      </c>
    </row>
  </sheetData>
  <pageMargins left="0.7" right="0.7" top="0.75" bottom="0.75" header="0.3" footer="0.3"/>
  <pageSetup orientation="portrait" horizontalDpi="1200" verticalDpi="1200"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A65FCA-12CA-4D80-B5E4-276B0EBDF7B7}">
  <sheetPr codeName="Sheet35">
    <tabColor theme="0" tint="-0.499984740745262"/>
  </sheetPr>
  <dimension ref="A1"/>
  <sheetViews>
    <sheetView workbookViewId="0">
      <selection activeCell="H31" sqref="H31"/>
    </sheetView>
  </sheetViews>
  <sheetFormatPr defaultRowHeight="14.4" x14ac:dyDescent="0.3"/>
  <cols>
    <col min="2" max="2" width="37.5546875" bestFit="1" customWidth="1"/>
    <col min="3" max="3" width="8.33203125" bestFit="1" customWidth="1"/>
    <col min="5" max="5" width="10.33203125" customWidth="1"/>
    <col min="7" max="8" width="11.6640625" customWidth="1"/>
  </cols>
  <sheetData>
    <row r="1" spans="1:1" x14ac:dyDescent="0.3">
      <c r="A1" t="s">
        <v>358</v>
      </c>
    </row>
  </sheetData>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36</vt:i4>
      </vt:variant>
    </vt:vector>
  </HeadingPairs>
  <TitlesOfParts>
    <vt:vector size="36" baseType="lpstr">
      <vt:lpstr>CMVs</vt:lpstr>
      <vt:lpstr>README</vt:lpstr>
      <vt:lpstr>2-Model Machining</vt:lpstr>
      <vt:lpstr>Additive Manufacturing</vt:lpstr>
      <vt:lpstr>Assembly</vt:lpstr>
      <vt:lpstr>Assembly Molding</vt:lpstr>
      <vt:lpstr>Assembly Plastic Molding</vt:lpstr>
      <vt:lpstr>Bar &amp; Tube Fab</vt:lpstr>
      <vt:lpstr>Casting</vt:lpstr>
      <vt:lpstr>Casting - Die</vt:lpstr>
      <vt:lpstr>Casting - Investment</vt:lpstr>
      <vt:lpstr>Casting - Sand</vt:lpstr>
      <vt:lpstr>Composites</vt:lpstr>
      <vt:lpstr>Forging</vt:lpstr>
      <vt:lpstr>Heat Treatment</vt:lpstr>
      <vt:lpstr>Injection Molding</vt:lpstr>
      <vt:lpstr>Machining</vt:lpstr>
      <vt:lpstr>Multi-Spindle Machining</vt:lpstr>
      <vt:lpstr>Other Secondary Processes</vt:lpstr>
      <vt:lpstr>Part Assembly</vt:lpstr>
      <vt:lpstr>Plastic Molding</vt:lpstr>
      <vt:lpstr>PCB</vt:lpstr>
      <vt:lpstr>Powder Metal</vt:lpstr>
      <vt:lpstr>Rapid Prototyping</vt:lpstr>
      <vt:lpstr>Roto &amp; Blow Molding</vt:lpstr>
      <vt:lpstr>Sheet Metal</vt:lpstr>
      <vt:lpstr>Sheet Metal - Hydroforming</vt:lpstr>
      <vt:lpstr>Sheet Metal - Roll Forming</vt:lpstr>
      <vt:lpstr>Sheet Metal - Stretch Forming</vt:lpstr>
      <vt:lpstr>Sheet Metal - Transfer Die</vt:lpstr>
      <vt:lpstr>Sheet Plastic</vt:lpstr>
      <vt:lpstr>Stock Machining</vt:lpstr>
      <vt:lpstr>Template 23.1</vt:lpstr>
      <vt:lpstr>PG List 23.1</vt:lpstr>
      <vt:lpstr>Surface Treatment</vt:lpstr>
      <vt:lpstr>User Guided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Lynn Crevier</dc:creator>
  <cp:keywords/>
  <dc:description/>
  <cp:lastModifiedBy>Ken Albert</cp:lastModifiedBy>
  <cp:revision/>
  <dcterms:created xsi:type="dcterms:W3CDTF">2023-02-07T17:26:42Z</dcterms:created>
  <dcterms:modified xsi:type="dcterms:W3CDTF">2023-05-29T14:07:51Z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810e54e-69fe-48d9-a45d-8dbda48a9a55_Enabled">
    <vt:lpwstr>true</vt:lpwstr>
  </property>
  <property fmtid="{D5CDD505-2E9C-101B-9397-08002B2CF9AE}" pid="3" name="MSIP_Label_1810e54e-69fe-48d9-a45d-8dbda48a9a55_SetDate">
    <vt:lpwstr>2023-02-07T17:27:44Z</vt:lpwstr>
  </property>
  <property fmtid="{D5CDD505-2E9C-101B-9397-08002B2CF9AE}" pid="4" name="MSIP_Label_1810e54e-69fe-48d9-a45d-8dbda48a9a55_Method">
    <vt:lpwstr>Standard</vt:lpwstr>
  </property>
  <property fmtid="{D5CDD505-2E9C-101B-9397-08002B2CF9AE}" pid="5" name="MSIP_Label_1810e54e-69fe-48d9-a45d-8dbda48a9a55_Name">
    <vt:lpwstr>Business Use Only</vt:lpwstr>
  </property>
  <property fmtid="{D5CDD505-2E9C-101B-9397-08002B2CF9AE}" pid="6" name="MSIP_Label_1810e54e-69fe-48d9-a45d-8dbda48a9a55_SiteId">
    <vt:lpwstr>f782c0d4-e3a4-4582-a32d-13702d718d40</vt:lpwstr>
  </property>
  <property fmtid="{D5CDD505-2E9C-101B-9397-08002B2CF9AE}" pid="7" name="MSIP_Label_1810e54e-69fe-48d9-a45d-8dbda48a9a55_ActionId">
    <vt:lpwstr>cfc866c5-e8e2-4390-958d-231a606fcd4a</vt:lpwstr>
  </property>
  <property fmtid="{D5CDD505-2E9C-101B-9397-08002B2CF9AE}" pid="8" name="MSIP_Label_1810e54e-69fe-48d9-a45d-8dbda48a9a55_ContentBits">
    <vt:lpwstr>0</vt:lpwstr>
  </property>
</Properties>
</file>